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buendiava\Desktop\RENDICION PROYECTOS EXTERNOS\CONVENIOS GIZ - OLACEFS\CONVENIO 83142991 - 2013\"/>
    </mc:Choice>
  </mc:AlternateContent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Hoja1!$A$1:$H$16</definedName>
    <definedName name="_xlnm.Print_Area" localSheetId="1">Hoja2!$A$2:$H$67</definedName>
    <definedName name="_xlnm.Print_Area" localSheetId="2">Hoja3!$A$1:$I$31</definedName>
  </definedNames>
  <calcPr calcId="152511"/>
</workbook>
</file>

<file path=xl/calcChain.xml><?xml version="1.0" encoding="utf-8"?>
<calcChain xmlns="http://schemas.openxmlformats.org/spreadsheetml/2006/main">
  <c r="G17" i="3" l="1"/>
  <c r="G19" i="3" s="1"/>
  <c r="G23" i="3" s="1"/>
  <c r="I25" i="3"/>
  <c r="E7" i="3"/>
  <c r="E19" i="3" s="1"/>
  <c r="E23" i="3" s="1"/>
  <c r="C15" i="3"/>
  <c r="C19" i="3" s="1"/>
  <c r="I21" i="3"/>
  <c r="D55" i="2"/>
  <c r="D62" i="2" s="1"/>
  <c r="C55" i="2"/>
  <c r="C62" i="2" s="1"/>
  <c r="C66" i="2" s="1"/>
  <c r="I19" i="3" l="1"/>
  <c r="C23" i="3"/>
  <c r="I23" i="3" s="1"/>
  <c r="D64" i="2"/>
  <c r="D66" i="2" s="1"/>
  <c r="G13" i="1"/>
</calcChain>
</file>

<file path=xl/sharedStrings.xml><?xml version="1.0" encoding="utf-8"?>
<sst xmlns="http://schemas.openxmlformats.org/spreadsheetml/2006/main" count="197" uniqueCount="118">
  <si>
    <t>Aporte financiero - Hoja de cuentas</t>
  </si>
  <si>
    <t>Aporte financiero - Cuenta de financiamiento</t>
  </si>
  <si>
    <t>País:</t>
  </si>
  <si>
    <t>N° de referencia:</t>
  </si>
  <si>
    <t>Contrato N°:</t>
  </si>
  <si>
    <t>Compromiso:</t>
  </si>
  <si>
    <t>Encargado</t>
  </si>
  <si>
    <t>Beneficiario:</t>
  </si>
  <si>
    <t>Organismo Ejecutor:</t>
  </si>
  <si>
    <t>N° correl.</t>
  </si>
  <si>
    <t>fecha</t>
  </si>
  <si>
    <t>solicitud n°</t>
  </si>
  <si>
    <t>tipo</t>
  </si>
  <si>
    <t>desembolso</t>
  </si>
  <si>
    <t>liquidación</t>
  </si>
  <si>
    <t>obligación</t>
  </si>
  <si>
    <t>pago antec.</t>
  </si>
  <si>
    <t>restante</t>
  </si>
  <si>
    <t>Chile</t>
  </si>
  <si>
    <t>12.2266.0-002.00</t>
  </si>
  <si>
    <t>Peter Dineiger</t>
  </si>
  <si>
    <t>"Apoyo a la Organización Latinoamericana del Caribe de Entidades Fiscalizadoras Superiores"</t>
  </si>
  <si>
    <t>117.455 USD</t>
  </si>
  <si>
    <t>15.05.13</t>
  </si>
  <si>
    <t>USD</t>
  </si>
  <si>
    <t>31.07.13</t>
  </si>
  <si>
    <t>Secretaría Ejecutiva de OLACEFS ejecutada por la Contraloría General de la República</t>
  </si>
  <si>
    <t>SE OLACEFS  - CGR</t>
  </si>
  <si>
    <t>No se solicitó</t>
  </si>
  <si>
    <t>GIZ</t>
  </si>
  <si>
    <t>FORUM</t>
  </si>
  <si>
    <t>HOTEL QUINTA AVENIDA</t>
  </si>
  <si>
    <t>CARTIR PERU SRL</t>
  </si>
  <si>
    <t>ASESORES EN VIAJES</t>
  </si>
  <si>
    <t>CCR</t>
  </si>
  <si>
    <t>LATRACH</t>
  </si>
  <si>
    <t>CARTIR PERU</t>
  </si>
  <si>
    <t>HOTEL EL PINAR</t>
  </si>
  <si>
    <t>CEDEIR</t>
  </si>
  <si>
    <t>AMERICAN TRAVEL</t>
  </si>
  <si>
    <t>COMTEMA</t>
  </si>
  <si>
    <t>TURAVION</t>
  </si>
  <si>
    <t>CROWNE PLAZA ASUNCION</t>
  </si>
  <si>
    <t>CONS DIRECT</t>
  </si>
  <si>
    <t>INVERSION REAL</t>
  </si>
  <si>
    <t>CUBA</t>
  </si>
  <si>
    <t>DESATUR COROBICI</t>
  </si>
  <si>
    <t>GENERO</t>
  </si>
  <si>
    <t>concepto</t>
  </si>
  <si>
    <t>centro costo</t>
  </si>
  <si>
    <t>detalle</t>
  </si>
  <si>
    <t>Aporte inicial según Convenio</t>
  </si>
  <si>
    <t>documento contable</t>
  </si>
  <si>
    <t>GASTO PASAJE</t>
  </si>
  <si>
    <t>GASTO ALOJAMIENTO</t>
  </si>
  <si>
    <t>Ingreso Aporte</t>
  </si>
  <si>
    <t>T.E.F.B.79</t>
  </si>
  <si>
    <t>T.E.F.B.82</t>
  </si>
  <si>
    <t>T.E.F.B.81</t>
  </si>
  <si>
    <t>T.E.F.B.85</t>
  </si>
  <si>
    <t>T.E.F.B.78</t>
  </si>
  <si>
    <t>T.E.F.B.83</t>
  </si>
  <si>
    <t>T.E.F.B.72</t>
  </si>
  <si>
    <t>T.E.F.B.12</t>
  </si>
  <si>
    <t>T.E.F.B.57</t>
  </si>
  <si>
    <t>T.E.F.B.4</t>
  </si>
  <si>
    <t>T.E.F.B.11</t>
  </si>
  <si>
    <t>T-E-F-B-3</t>
  </si>
  <si>
    <t>T.E.F.B.1</t>
  </si>
  <si>
    <t>T.E.F.B.7</t>
  </si>
  <si>
    <t>T.E.F.B.15</t>
  </si>
  <si>
    <t>T.E.F.B.48</t>
  </si>
  <si>
    <t>T.E.F.B.33</t>
  </si>
  <si>
    <t>T.E.F.B.9</t>
  </si>
  <si>
    <t>T.E.F.B.13</t>
  </si>
  <si>
    <t>T.E.F.B.5 - E:28</t>
  </si>
  <si>
    <t>T.E.F.B.6  - E:27</t>
  </si>
  <si>
    <t>T.E.F.B.30</t>
  </si>
  <si>
    <t>T.E.F.B.54</t>
  </si>
  <si>
    <t>T.E.F.B. 100-CE:48</t>
  </si>
  <si>
    <t>Monto us$</t>
  </si>
  <si>
    <t>Ingresos</t>
  </si>
  <si>
    <t>Egresos</t>
  </si>
  <si>
    <t>AJUSTE MENOR GASTO</t>
  </si>
  <si>
    <t>T.E.F.B.77-CE:29</t>
  </si>
  <si>
    <t>T.E.F.B.80-CE:30</t>
  </si>
  <si>
    <t>T.E.F.B.84-CE:31</t>
  </si>
  <si>
    <t xml:space="preserve"> T.E.F.B..-CE:10</t>
  </si>
  <si>
    <t>Dev FORUM pasaje no usado.</t>
  </si>
  <si>
    <t>Factura</t>
  </si>
  <si>
    <t>38-2013</t>
  </si>
  <si>
    <t>Hotel CARTIR, menor gasto</t>
  </si>
  <si>
    <t>Hotel QUINTA AVE, menor gasto</t>
  </si>
  <si>
    <t xml:space="preserve">  114289-0114300</t>
  </si>
  <si>
    <t xml:space="preserve"> 021-0015949</t>
  </si>
  <si>
    <t xml:space="preserve"> 3-002-0001279</t>
  </si>
  <si>
    <t xml:space="preserve"> 3-002-0001278</t>
  </si>
  <si>
    <t>DEVOLUCION SALDO</t>
  </si>
  <si>
    <t>DETALLE DE INGRESOS Y GASTOS EFECTUADOS CON FONDOS APORTADOS POR GIZ</t>
  </si>
  <si>
    <t>Totales</t>
  </si>
  <si>
    <t>Resultado Final</t>
  </si>
  <si>
    <t>233835 - 233895</t>
  </si>
  <si>
    <t>38 - 2013</t>
  </si>
  <si>
    <t>GASTO EVENTO</t>
  </si>
  <si>
    <t>EVENTO</t>
  </si>
  <si>
    <t>Total por actividad según autorización GIZ</t>
  </si>
  <si>
    <t>Total Gasto</t>
  </si>
  <si>
    <t xml:space="preserve"> - Segundo Aporte no Pedido</t>
  </si>
  <si>
    <t>Menos:</t>
  </si>
  <si>
    <t>FINIQUITADA</t>
  </si>
  <si>
    <t>Saldo no ocupado</t>
  </si>
  <si>
    <t>RENDICIÓN SEGÚN ASIGNACIÓN DE GASTOS EN CONVENIO GIZ</t>
  </si>
  <si>
    <t xml:space="preserve"> - Devolución (saldo en Cuenta Corriente Bancaria)</t>
  </si>
  <si>
    <t>CURSO CUBA</t>
  </si>
  <si>
    <t>CONS DIRECTIVO</t>
  </si>
  <si>
    <t>(*)</t>
  </si>
  <si>
    <t>(*) Esta actividad se incorporó en modificación al contrato de financiamiento N°83142991</t>
  </si>
  <si>
    <t>no representó aporte adicional, solo redistribución de fondos.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</si>
</sst>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1" fillId="0" borderId="0" xfId="0" applyNumberFormat="1" applyFont="1"/>
    <xf numFmtId="0" fontId="0" fillId="0" borderId="1" xfId="0" applyBorder="1"/>
    <xf numFmtId="164" fontId="2" fillId="0" borderId="1" xfId="0" applyNumberFormat="1" applyFont="1" applyBorder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NumberFormat="1" applyFont="1" applyFill="1" applyBorder="1" applyAlignment="1"/>
    <xf numFmtId="0" fontId="0" fillId="0" borderId="0" xfId="0" applyFill="1" applyAlignment="1"/>
    <xf numFmtId="0" fontId="4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16" fontId="7" fillId="2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/>
    <xf numFmtId="4" fontId="6" fillId="0" borderId="2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/>
    <xf numFmtId="16" fontId="7" fillId="2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center"/>
    </xf>
    <xf numFmtId="16" fontId="7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0" fillId="0" borderId="0" xfId="0" applyFill="1" applyAlignment="1">
      <alignment vertical="center"/>
    </xf>
    <xf numFmtId="4" fontId="5" fillId="0" borderId="0" xfId="0" applyNumberFormat="1" applyFont="1" applyFill="1" applyBorder="1" applyAlignment="1">
      <alignment wrapText="1"/>
    </xf>
    <xf numFmtId="16" fontId="7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1" xfId="0" applyNumberFormat="1" applyBorder="1" applyAlignment="1"/>
    <xf numFmtId="0" fontId="0" fillId="0" borderId="1" xfId="0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Alignment="1"/>
    <xf numFmtId="4" fontId="0" fillId="0" borderId="0" xfId="0" applyNumberFormat="1" applyBorder="1" applyAlignment="1">
      <alignment vertical="center" wrapText="1"/>
    </xf>
    <xf numFmtId="4" fontId="4" fillId="0" borderId="2" xfId="0" applyNumberFormat="1" applyFont="1" applyFill="1" applyBorder="1" applyAlignment="1"/>
    <xf numFmtId="4" fontId="0" fillId="0" borderId="0" xfId="0" applyNumberFormat="1" applyFill="1" applyAlignment="1">
      <alignment vertical="center" wrapText="1"/>
    </xf>
    <xf numFmtId="4" fontId="4" fillId="0" borderId="1" xfId="0" applyNumberFormat="1" applyFont="1" applyFill="1" applyBorder="1" applyAlignment="1"/>
    <xf numFmtId="4" fontId="0" fillId="0" borderId="0" xfId="0" applyNumberFormat="1" applyFill="1" applyAlignment="1"/>
    <xf numFmtId="4" fontId="4" fillId="0" borderId="0" xfId="0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4" fontId="7" fillId="2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/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2" xfId="0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/>
    <xf numFmtId="4" fontId="0" fillId="0" borderId="10" xfId="0" applyNumberFormat="1" applyBorder="1"/>
    <xf numFmtId="0" fontId="1" fillId="0" borderId="1" xfId="0" applyFont="1" applyBorder="1"/>
    <xf numFmtId="0" fontId="11" fillId="0" borderId="1" xfId="0" applyFont="1" applyBorder="1" applyAlignment="1">
      <alignment vertical="center" wrapText="1"/>
    </xf>
    <xf numFmtId="4" fontId="1" fillId="0" borderId="0" xfId="0" applyNumberFormat="1" applyFont="1"/>
    <xf numFmtId="43" fontId="0" fillId="0" borderId="0" xfId="0" applyNumberFormat="1"/>
    <xf numFmtId="43" fontId="0" fillId="0" borderId="1" xfId="0" applyNumberFormat="1" applyBorder="1"/>
    <xf numFmtId="4" fontId="0" fillId="0" borderId="1" xfId="0" applyNumberFormat="1" applyFont="1" applyBorder="1"/>
    <xf numFmtId="0" fontId="4" fillId="0" borderId="0" xfId="0" applyFont="1"/>
    <xf numFmtId="0" fontId="0" fillId="0" borderId="1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/>
    <xf numFmtId="164" fontId="0" fillId="0" borderId="14" xfId="0" applyNumberForma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17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18" xfId="0" applyFont="1" applyBorder="1"/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2" name="AutoShape 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3" name="AutoShape 2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4" name="AutoShape 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5" name="AutoShape 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6" name="AutoShape 5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16384</xdr:col>
      <xdr:colOff>66675</xdr:colOff>
      <xdr:row>52</xdr:row>
      <xdr:rowOff>66675</xdr:rowOff>
    </xdr:to>
    <xdr:sp macro="" textlink="">
      <xdr:nvSpPr>
        <xdr:cNvPr id="7" name="AutoShape 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11077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28</xdr:row>
      <xdr:rowOff>66675</xdr:rowOff>
    </xdr:to>
    <xdr:sp macro="" textlink="">
      <xdr:nvSpPr>
        <xdr:cNvPr id="8" name="AutoShape 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6477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28</xdr:row>
      <xdr:rowOff>66675</xdr:rowOff>
    </xdr:to>
    <xdr:sp macro="" textlink="">
      <xdr:nvSpPr>
        <xdr:cNvPr id="9" name="AutoShape 1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6477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28</xdr:row>
      <xdr:rowOff>66675</xdr:rowOff>
    </xdr:to>
    <xdr:sp macro="" textlink="">
      <xdr:nvSpPr>
        <xdr:cNvPr id="10" name="AutoShape 1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6477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66675</xdr:colOff>
      <xdr:row>28</xdr:row>
      <xdr:rowOff>66675</xdr:rowOff>
    </xdr:to>
    <xdr:sp macro="" textlink="">
      <xdr:nvSpPr>
        <xdr:cNvPr id="11" name="AutoShape 13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6477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66675</xdr:colOff>
      <xdr:row>43</xdr:row>
      <xdr:rowOff>66675</xdr:rowOff>
    </xdr:to>
    <xdr:sp macro="" textlink="">
      <xdr:nvSpPr>
        <xdr:cNvPr id="12" name="AutoShape 1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00774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190500</xdr:rowOff>
    </xdr:from>
    <xdr:to>
      <xdr:col>16384</xdr:col>
      <xdr:colOff>66675</xdr:colOff>
      <xdr:row>17</xdr:row>
      <xdr:rowOff>190500</xdr:rowOff>
    </xdr:to>
    <xdr:sp macro="" textlink="">
      <xdr:nvSpPr>
        <xdr:cNvPr id="13" name="AutoShape 1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2344400" y="4229100"/>
          <a:ext cx="66675" cy="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66675</xdr:colOff>
      <xdr:row>40</xdr:row>
      <xdr:rowOff>66675</xdr:rowOff>
    </xdr:to>
    <xdr:sp macro="" textlink="">
      <xdr:nvSpPr>
        <xdr:cNvPr id="14" name="AutoShape 2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86772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15" name="AutoShape 2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16" name="AutoShape 2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17" name="AutoShape 2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18" name="AutoShape 2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19" name="AutoShape 32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20" name="AutoShape 3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16384</xdr:col>
      <xdr:colOff>66675</xdr:colOff>
      <xdr:row>23</xdr:row>
      <xdr:rowOff>66675</xdr:rowOff>
    </xdr:to>
    <xdr:sp macro="" textlink="">
      <xdr:nvSpPr>
        <xdr:cNvPr id="21" name="AutoShape 3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16384</xdr:col>
      <xdr:colOff>66675</xdr:colOff>
      <xdr:row>19</xdr:row>
      <xdr:rowOff>9525</xdr:rowOff>
    </xdr:to>
    <xdr:sp macro="" textlink="">
      <xdr:nvSpPr>
        <xdr:cNvPr id="22" name="AutoShape 3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42386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16384</xdr:col>
      <xdr:colOff>66675</xdr:colOff>
      <xdr:row>19</xdr:row>
      <xdr:rowOff>9525</xdr:rowOff>
    </xdr:to>
    <xdr:sp macro="" textlink="">
      <xdr:nvSpPr>
        <xdr:cNvPr id="23" name="AutoShape 3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42386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66675</xdr:colOff>
      <xdr:row>43</xdr:row>
      <xdr:rowOff>66675</xdr:rowOff>
    </xdr:to>
    <xdr:sp macro="" textlink="">
      <xdr:nvSpPr>
        <xdr:cNvPr id="24" name="AutoShape 4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100774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66675</xdr:colOff>
      <xdr:row>40</xdr:row>
      <xdr:rowOff>66675</xdr:rowOff>
    </xdr:to>
    <xdr:sp macro="" textlink="">
      <xdr:nvSpPr>
        <xdr:cNvPr id="25" name="AutoShape 4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86772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16384</xdr:col>
      <xdr:colOff>66675</xdr:colOff>
      <xdr:row>16</xdr:row>
      <xdr:rowOff>66675</xdr:rowOff>
    </xdr:to>
    <xdr:sp macro="" textlink="">
      <xdr:nvSpPr>
        <xdr:cNvPr id="26" name="AutoShape 5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2344400" y="38385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16384</xdr:col>
      <xdr:colOff>66675</xdr:colOff>
      <xdr:row>55</xdr:row>
      <xdr:rowOff>66675</xdr:rowOff>
    </xdr:to>
    <xdr:sp macro="" textlink="">
      <xdr:nvSpPr>
        <xdr:cNvPr id="27" name="AutoShape 4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2776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16384</xdr:col>
      <xdr:colOff>66675</xdr:colOff>
      <xdr:row>55</xdr:row>
      <xdr:rowOff>66675</xdr:rowOff>
    </xdr:to>
    <xdr:sp macro="" textlink="">
      <xdr:nvSpPr>
        <xdr:cNvPr id="28" name="AutoShape 49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112776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16384</xdr:col>
      <xdr:colOff>66675</xdr:colOff>
      <xdr:row>55</xdr:row>
      <xdr:rowOff>66675</xdr:rowOff>
    </xdr:to>
    <xdr:sp macro="" textlink="">
      <xdr:nvSpPr>
        <xdr:cNvPr id="29" name="AutoShape 50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12776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0" name="AutoShape 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1" name="AutoShape 2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2" name="AutoShape 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3" name="AutoShape 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4" name="AutoShape 5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16384</xdr:col>
      <xdr:colOff>66675</xdr:colOff>
      <xdr:row>8</xdr:row>
      <xdr:rowOff>66675</xdr:rowOff>
    </xdr:to>
    <xdr:sp macro="" textlink="">
      <xdr:nvSpPr>
        <xdr:cNvPr id="35" name="AutoShape 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762000" y="12573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36" name="AutoShape 2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37" name="AutoShape 2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38" name="AutoShape 2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39" name="AutoShape 2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40" name="AutoShape 32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41" name="AutoShape 3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66675</xdr:colOff>
      <xdr:row>19</xdr:row>
      <xdr:rowOff>66675</xdr:rowOff>
    </xdr:to>
    <xdr:sp macro="" textlink="">
      <xdr:nvSpPr>
        <xdr:cNvPr id="42" name="AutoShape 3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0487025" y="52387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66675</xdr:rowOff>
    </xdr:to>
    <xdr:sp macro="" textlink="">
      <xdr:nvSpPr>
        <xdr:cNvPr id="43" name="AutoShape 3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0487025" y="42386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66675</xdr:colOff>
      <xdr:row>15</xdr:row>
      <xdr:rowOff>66675</xdr:rowOff>
    </xdr:to>
    <xdr:sp macro="" textlink="">
      <xdr:nvSpPr>
        <xdr:cNvPr id="44" name="AutoShape 3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0487025" y="42386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9526</xdr:colOff>
      <xdr:row>1</xdr:row>
      <xdr:rowOff>120348</xdr:rowOff>
    </xdr:from>
    <xdr:to>
      <xdr:col>1</xdr:col>
      <xdr:colOff>133350</xdr:colOff>
      <xdr:row>5</xdr:row>
      <xdr:rowOff>129368</xdr:rowOff>
    </xdr:to>
    <xdr:pic>
      <xdr:nvPicPr>
        <xdr:cNvPr id="45" name="44 Imagen" descr="50 añ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1" y="310848"/>
          <a:ext cx="885824" cy="81864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180974</xdr:colOff>
      <xdr:row>2</xdr:row>
      <xdr:rowOff>27335</xdr:rowOff>
    </xdr:from>
    <xdr:to>
      <xdr:col>7</xdr:col>
      <xdr:colOff>1076325</xdr:colOff>
      <xdr:row>5</xdr:row>
      <xdr:rowOff>149477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4" y="408335"/>
          <a:ext cx="895351" cy="7412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2" name="AutoShape 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3" name="AutoShape 2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4" name="AutoShape 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5" name="AutoShape 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6" name="AutoShape 5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66675</xdr:colOff>
      <xdr:row>16</xdr:row>
      <xdr:rowOff>66675</xdr:rowOff>
    </xdr:to>
    <xdr:sp macro="" textlink="">
      <xdr:nvSpPr>
        <xdr:cNvPr id="7" name="AutoShape 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90773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10</xdr:row>
      <xdr:rowOff>66675</xdr:rowOff>
    </xdr:to>
    <xdr:sp macro="" textlink="">
      <xdr:nvSpPr>
        <xdr:cNvPr id="8" name="AutoShape 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46958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10</xdr:row>
      <xdr:rowOff>66675</xdr:rowOff>
    </xdr:to>
    <xdr:sp macro="" textlink="">
      <xdr:nvSpPr>
        <xdr:cNvPr id="9" name="AutoShape 1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46958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10</xdr:row>
      <xdr:rowOff>66675</xdr:rowOff>
    </xdr:to>
    <xdr:sp macro="" textlink="">
      <xdr:nvSpPr>
        <xdr:cNvPr id="10" name="AutoShape 1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46958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66675</xdr:colOff>
      <xdr:row>10</xdr:row>
      <xdr:rowOff>66675</xdr:rowOff>
    </xdr:to>
    <xdr:sp macro="" textlink="">
      <xdr:nvSpPr>
        <xdr:cNvPr id="11" name="AutoShape 13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46958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66675</xdr:rowOff>
    </xdr:to>
    <xdr:sp macro="" textlink="">
      <xdr:nvSpPr>
        <xdr:cNvPr id="12" name="AutoShape 1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74390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190500</xdr:rowOff>
    </xdr:from>
    <xdr:to>
      <xdr:col>0</xdr:col>
      <xdr:colOff>66675</xdr:colOff>
      <xdr:row>11</xdr:row>
      <xdr:rowOff>0</xdr:rowOff>
    </xdr:to>
    <xdr:sp macro="" textlink="">
      <xdr:nvSpPr>
        <xdr:cNvPr id="13" name="AutoShape 1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019425"/>
          <a:ext cx="66675" cy="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66675</xdr:rowOff>
    </xdr:to>
    <xdr:sp macro="" textlink="">
      <xdr:nvSpPr>
        <xdr:cNvPr id="14" name="AutoShape 2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6858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15" name="AutoShape 2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16" name="AutoShape 2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17" name="AutoShape 2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18" name="AutoShape 2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19" name="AutoShape 32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20" name="AutoShape 3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21" name="AutoShape 3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8671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22" name="AutoShape 3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30289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23" name="AutoShape 3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302895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66675</xdr:colOff>
      <xdr:row>14</xdr:row>
      <xdr:rowOff>66675</xdr:rowOff>
    </xdr:to>
    <xdr:sp macro="" textlink="">
      <xdr:nvSpPr>
        <xdr:cNvPr id="24" name="AutoShape 4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74390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66675</xdr:colOff>
      <xdr:row>15</xdr:row>
      <xdr:rowOff>66675</xdr:rowOff>
    </xdr:to>
    <xdr:sp macro="" textlink="">
      <xdr:nvSpPr>
        <xdr:cNvPr id="25" name="AutoShape 4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68580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66675</xdr:colOff>
      <xdr:row>9</xdr:row>
      <xdr:rowOff>66675</xdr:rowOff>
    </xdr:to>
    <xdr:sp macro="" textlink="">
      <xdr:nvSpPr>
        <xdr:cNvPr id="26" name="AutoShape 50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26289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7" name="AutoShape 4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6774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8" name="AutoShape 49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96774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9" name="AutoShape 50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96774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0" name="AutoShape 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1" name="AutoShape 2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2" name="AutoShape 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3" name="AutoShape 4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4" name="AutoShape 5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66675</xdr:colOff>
      <xdr:row>2</xdr:row>
      <xdr:rowOff>66675</xdr:rowOff>
    </xdr:to>
    <xdr:sp macro="" textlink="">
      <xdr:nvSpPr>
        <xdr:cNvPr id="35" name="AutoShape 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11725275" y="103822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36" name="AutoShape 21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37" name="AutoShape 2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38" name="AutoShape 27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39" name="AutoShape 28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40" name="AutoShape 32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41" name="AutoShape 33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66675</xdr:colOff>
      <xdr:row>12</xdr:row>
      <xdr:rowOff>66675</xdr:rowOff>
    </xdr:to>
    <xdr:sp macro="" textlink="">
      <xdr:nvSpPr>
        <xdr:cNvPr id="42" name="AutoShape 35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3086100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66675</xdr:colOff>
      <xdr:row>8</xdr:row>
      <xdr:rowOff>66675</xdr:rowOff>
    </xdr:to>
    <xdr:sp macro="" textlink="">
      <xdr:nvSpPr>
        <xdr:cNvPr id="43" name="AutoShape 36" descr="https://empresas.bancoestado.cl/bancoestado/%20imagesInstituciones/pt2.gif"/>
        <xdr:cNvSpPr>
          <a:spLocks noChangeAspect="1" noChangeArrowheads="1"/>
        </xdr:cNvSpPr>
      </xdr:nvSpPr>
      <xdr:spPr bwMode="auto">
        <a:xfrm>
          <a:off x="4648200" y="24288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66675</xdr:colOff>
      <xdr:row>8</xdr:row>
      <xdr:rowOff>66675</xdr:rowOff>
    </xdr:to>
    <xdr:sp macro="" textlink="">
      <xdr:nvSpPr>
        <xdr:cNvPr id="44" name="AutoShape 38" descr="https://empresas.bancoestado.cl/bancoestado/%20imagesInstituciones/Bullet_CuadradoRojo.gif"/>
        <xdr:cNvSpPr>
          <a:spLocks noChangeAspect="1" noChangeArrowheads="1"/>
        </xdr:cNvSpPr>
      </xdr:nvSpPr>
      <xdr:spPr bwMode="auto">
        <a:xfrm>
          <a:off x="4648200" y="2428875"/>
          <a:ext cx="66675" cy="666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119948</xdr:rowOff>
    </xdr:from>
    <xdr:to>
      <xdr:col>0</xdr:col>
      <xdr:colOff>663821</xdr:colOff>
      <xdr:row>3</xdr:row>
      <xdr:rowOff>114300</xdr:rowOff>
    </xdr:to>
    <xdr:pic>
      <xdr:nvPicPr>
        <xdr:cNvPr id="45" name="44 Imagen" descr="50 añ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1" y="119948"/>
          <a:ext cx="663821" cy="613477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323852</xdr:colOff>
      <xdr:row>1</xdr:row>
      <xdr:rowOff>0</xdr:rowOff>
    </xdr:from>
    <xdr:to>
      <xdr:col>9</xdr:col>
      <xdr:colOff>49232</xdr:colOff>
      <xdr:row>3</xdr:row>
      <xdr:rowOff>53739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2" y="190500"/>
          <a:ext cx="582630" cy="4823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zoomScale="130" zoomScaleNormal="130" workbookViewId="0">
      <selection activeCell="H8" sqref="H8"/>
    </sheetView>
  </sheetViews>
  <sheetFormatPr baseColWidth="10" defaultColWidth="0" defaultRowHeight="15" zeroHeight="1" x14ac:dyDescent="0.25"/>
  <cols>
    <col min="1" max="1" width="14.140625" customWidth="1"/>
    <col min="2" max="2" width="14.28515625" customWidth="1"/>
    <col min="3" max="3" width="12.5703125" customWidth="1"/>
    <col min="4" max="4" width="10.28515625" customWidth="1"/>
    <col min="5" max="5" width="13.85546875" customWidth="1"/>
    <col min="6" max="6" width="13.28515625" customWidth="1"/>
    <col min="7" max="7" width="13.140625" customWidth="1"/>
    <col min="8" max="8" width="14.28515625" customWidth="1"/>
    <col min="9" max="9" width="4.140625" customWidth="1"/>
    <col min="10" max="11" width="0" hidden="1" customWidth="1"/>
    <col min="12" max="16384" width="11.42578125" hidden="1"/>
  </cols>
  <sheetData>
    <row r="1" spans="1:11" x14ac:dyDescent="0.25">
      <c r="D1" s="2" t="s">
        <v>0</v>
      </c>
    </row>
    <row r="2" spans="1:11" x14ac:dyDescent="0.25"/>
    <row r="3" spans="1:11" x14ac:dyDescent="0.25">
      <c r="A3" t="s">
        <v>1</v>
      </c>
    </row>
    <row r="4" spans="1:11" x14ac:dyDescent="0.25">
      <c r="A4" t="s">
        <v>2</v>
      </c>
      <c r="B4" t="s">
        <v>18</v>
      </c>
      <c r="C4" t="s">
        <v>3</v>
      </c>
      <c r="E4" t="s">
        <v>19</v>
      </c>
      <c r="G4" s="3"/>
    </row>
    <row r="5" spans="1:11" x14ac:dyDescent="0.25">
      <c r="A5" t="s">
        <v>4</v>
      </c>
      <c r="B5" s="3">
        <v>83142991</v>
      </c>
      <c r="C5" t="s">
        <v>5</v>
      </c>
      <c r="D5" s="7" t="s">
        <v>22</v>
      </c>
      <c r="F5" t="s">
        <v>6</v>
      </c>
      <c r="G5" t="s">
        <v>20</v>
      </c>
    </row>
    <row r="6" spans="1:11" x14ac:dyDescent="0.25">
      <c r="A6" t="s">
        <v>21</v>
      </c>
    </row>
    <row r="7" spans="1:11" x14ac:dyDescent="0.25"/>
    <row r="8" spans="1:11" x14ac:dyDescent="0.25">
      <c r="A8" t="s">
        <v>7</v>
      </c>
      <c r="B8" t="s">
        <v>26</v>
      </c>
    </row>
    <row r="9" spans="1:11" x14ac:dyDescent="0.25">
      <c r="A9" t="s">
        <v>8</v>
      </c>
      <c r="C9" t="s">
        <v>27</v>
      </c>
    </row>
    <row r="10" spans="1:11" ht="15.75" thickBot="1" x14ac:dyDescent="0.3"/>
    <row r="11" spans="1:11" ht="15.75" thickBot="1" x14ac:dyDescent="0.3">
      <c r="A11" s="111" t="s">
        <v>9</v>
      </c>
      <c r="B11" s="112" t="s">
        <v>10</v>
      </c>
      <c r="C11" s="112" t="s">
        <v>11</v>
      </c>
      <c r="D11" s="112" t="s">
        <v>12</v>
      </c>
      <c r="E11" s="112" t="s">
        <v>13</v>
      </c>
      <c r="F11" s="112" t="s">
        <v>14</v>
      </c>
      <c r="G11" s="112" t="s">
        <v>16</v>
      </c>
      <c r="H11" s="113" t="s">
        <v>15</v>
      </c>
    </row>
    <row r="12" spans="1:11" x14ac:dyDescent="0.25">
      <c r="A12" s="107"/>
      <c r="B12" s="108"/>
      <c r="C12" s="108"/>
      <c r="D12" s="108"/>
      <c r="E12" s="108"/>
      <c r="F12" s="109"/>
      <c r="G12" s="108"/>
      <c r="H12" s="110" t="s">
        <v>17</v>
      </c>
    </row>
    <row r="13" spans="1:11" x14ac:dyDescent="0.25">
      <c r="A13" s="97">
        <v>1</v>
      </c>
      <c r="B13" s="5" t="s">
        <v>23</v>
      </c>
      <c r="C13" s="5">
        <v>1</v>
      </c>
      <c r="D13" s="4" t="s">
        <v>24</v>
      </c>
      <c r="E13" s="6">
        <v>105710</v>
      </c>
      <c r="F13" s="9">
        <v>41551</v>
      </c>
      <c r="G13" s="6">
        <f>E13-H13</f>
        <v>81063.14</v>
      </c>
      <c r="H13" s="99">
        <v>24646.86</v>
      </c>
      <c r="I13" s="1"/>
      <c r="J13" s="1"/>
      <c r="K13" s="1"/>
    </row>
    <row r="14" spans="1:11" x14ac:dyDescent="0.25">
      <c r="A14" s="97">
        <v>2</v>
      </c>
      <c r="B14" s="8"/>
      <c r="C14" s="8"/>
      <c r="D14" s="8"/>
      <c r="E14" s="8"/>
      <c r="F14" s="9">
        <v>41551</v>
      </c>
      <c r="G14" s="6">
        <v>24646.86</v>
      </c>
      <c r="H14" s="99">
        <v>0</v>
      </c>
      <c r="I14" s="1"/>
      <c r="J14" s="1"/>
      <c r="K14" s="1"/>
    </row>
    <row r="15" spans="1:11" x14ac:dyDescent="0.25">
      <c r="A15" s="97">
        <v>3</v>
      </c>
      <c r="B15" s="4"/>
      <c r="C15" s="4"/>
      <c r="D15" s="4"/>
      <c r="E15" s="4"/>
      <c r="F15" s="9"/>
      <c r="G15" s="4"/>
      <c r="H15" s="98"/>
      <c r="I15" s="1"/>
      <c r="J15" s="1"/>
      <c r="K15" s="1"/>
    </row>
    <row r="16" spans="1:11" ht="15.75" thickBot="1" x14ac:dyDescent="0.3">
      <c r="A16" s="100">
        <v>4</v>
      </c>
      <c r="B16" s="101" t="s">
        <v>25</v>
      </c>
      <c r="C16" s="101">
        <v>2</v>
      </c>
      <c r="D16" s="102" t="s">
        <v>24</v>
      </c>
      <c r="E16" s="103">
        <v>11745</v>
      </c>
      <c r="F16" s="104" t="s">
        <v>28</v>
      </c>
      <c r="G16" s="105"/>
      <c r="H16" s="106"/>
    </row>
    <row r="17" x14ac:dyDescent="0.25"/>
  </sheetData>
  <mergeCells count="1">
    <mergeCell ref="F16:H16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opLeftCell="A12" workbookViewId="0">
      <selection activeCell="A68" sqref="A68:XFD1048576"/>
    </sheetView>
  </sheetViews>
  <sheetFormatPr baseColWidth="10" defaultColWidth="0" defaultRowHeight="15" zeroHeight="1" x14ac:dyDescent="0.25"/>
  <cols>
    <col min="1" max="1" width="11.42578125" customWidth="1"/>
    <col min="2" max="2" width="20.28515625" customWidth="1"/>
    <col min="3" max="3" width="13.85546875" style="10" customWidth="1"/>
    <col min="4" max="4" width="12.7109375" style="10" customWidth="1"/>
    <col min="5" max="5" width="29" bestFit="1" customWidth="1"/>
    <col min="6" max="6" width="22" style="58" customWidth="1"/>
    <col min="7" max="7" width="13.7109375" bestFit="1" customWidth="1"/>
    <col min="8" max="8" width="17.28515625" style="25" customWidth="1"/>
    <col min="9" max="9" width="3.5703125" customWidth="1"/>
    <col min="10" max="10" width="11.42578125" hidden="1" customWidth="1"/>
    <col min="11" max="11" width="0" hidden="1" customWidth="1"/>
    <col min="12" max="16384" width="11.42578125" hidden="1"/>
  </cols>
  <sheetData>
    <row r="1" spans="1:8" x14ac:dyDescent="0.25"/>
    <row r="2" spans="1:8" ht="15" customHeight="1" x14ac:dyDescent="0.25"/>
    <row r="3" spans="1:8" x14ac:dyDescent="0.25"/>
    <row r="4" spans="1:8" x14ac:dyDescent="0.25">
      <c r="A4" s="18"/>
      <c r="B4" s="18"/>
      <c r="C4" s="50"/>
      <c r="D4" s="50"/>
      <c r="E4" s="18"/>
      <c r="G4" s="18"/>
      <c r="H4" s="30"/>
    </row>
    <row r="5" spans="1:8" ht="18.75" x14ac:dyDescent="0.25">
      <c r="A5" s="85" t="s">
        <v>98</v>
      </c>
      <c r="B5" s="85"/>
      <c r="C5" s="85"/>
      <c r="D5" s="85"/>
      <c r="E5" s="85"/>
      <c r="F5" s="85"/>
      <c r="G5" s="85"/>
      <c r="H5" s="85"/>
    </row>
    <row r="6" spans="1:8" ht="15.75" thickBot="1" x14ac:dyDescent="0.3">
      <c r="A6" s="31"/>
      <c r="B6" s="31"/>
      <c r="C6" s="51"/>
      <c r="D6" s="51"/>
      <c r="E6" s="31"/>
      <c r="F6" s="27"/>
      <c r="G6" s="31"/>
      <c r="H6" s="31"/>
    </row>
    <row r="7" spans="1:8" x14ac:dyDescent="0.25">
      <c r="A7" s="87" t="s">
        <v>10</v>
      </c>
      <c r="B7" s="89" t="s">
        <v>48</v>
      </c>
      <c r="C7" s="86" t="s">
        <v>80</v>
      </c>
      <c r="D7" s="86"/>
      <c r="E7" s="89" t="s">
        <v>50</v>
      </c>
      <c r="F7" s="91" t="s">
        <v>89</v>
      </c>
      <c r="G7" s="89" t="s">
        <v>49</v>
      </c>
      <c r="H7" s="92" t="s">
        <v>52</v>
      </c>
    </row>
    <row r="8" spans="1:8" s="11" customFormat="1" ht="15.75" thickBot="1" x14ac:dyDescent="0.3">
      <c r="A8" s="88"/>
      <c r="B8" s="90"/>
      <c r="C8" s="69" t="s">
        <v>81</v>
      </c>
      <c r="D8" s="69" t="s">
        <v>82</v>
      </c>
      <c r="E8" s="90"/>
      <c r="F8" s="90"/>
      <c r="G8" s="90"/>
      <c r="H8" s="93"/>
    </row>
    <row r="9" spans="1:8" s="11" customFormat="1" ht="15.75" x14ac:dyDescent="0.25">
      <c r="A9" s="32">
        <v>41423</v>
      </c>
      <c r="B9" s="33" t="s">
        <v>55</v>
      </c>
      <c r="C9" s="34">
        <v>105710</v>
      </c>
      <c r="D9" s="52"/>
      <c r="E9" s="33" t="s">
        <v>51</v>
      </c>
      <c r="F9" s="26"/>
      <c r="G9" s="35" t="s">
        <v>29</v>
      </c>
      <c r="H9" s="68"/>
    </row>
    <row r="10" spans="1:8" s="11" customFormat="1" x14ac:dyDescent="0.25">
      <c r="A10" s="19"/>
      <c r="B10" s="20"/>
      <c r="C10" s="53"/>
      <c r="D10" s="53"/>
      <c r="E10" s="20"/>
      <c r="F10" s="28"/>
      <c r="G10" s="20"/>
      <c r="H10" s="20"/>
    </row>
    <row r="11" spans="1:8" s="11" customFormat="1" ht="15.75" x14ac:dyDescent="0.25">
      <c r="A11" s="36">
        <v>41499</v>
      </c>
      <c r="B11" s="37" t="s">
        <v>53</v>
      </c>
      <c r="C11" s="37"/>
      <c r="D11" s="38">
        <v>2676</v>
      </c>
      <c r="E11" s="21" t="s">
        <v>33</v>
      </c>
      <c r="F11" s="12">
        <v>126790</v>
      </c>
      <c r="G11" s="21" t="s">
        <v>34</v>
      </c>
      <c r="H11" s="39" t="s">
        <v>56</v>
      </c>
    </row>
    <row r="12" spans="1:8" s="11" customFormat="1" ht="15.75" x14ac:dyDescent="0.25">
      <c r="A12" s="36">
        <v>41505</v>
      </c>
      <c r="B12" s="37" t="s">
        <v>53</v>
      </c>
      <c r="C12" s="37"/>
      <c r="D12" s="38">
        <v>823.74</v>
      </c>
      <c r="E12" s="21" t="s">
        <v>33</v>
      </c>
      <c r="F12" s="12">
        <v>126842</v>
      </c>
      <c r="G12" s="21" t="s">
        <v>34</v>
      </c>
      <c r="H12" s="39" t="s">
        <v>57</v>
      </c>
    </row>
    <row r="13" spans="1:8" s="11" customFormat="1" ht="15.75" x14ac:dyDescent="0.25">
      <c r="A13" s="36">
        <v>41505</v>
      </c>
      <c r="B13" s="37" t="s">
        <v>53</v>
      </c>
      <c r="C13" s="37"/>
      <c r="D13" s="38">
        <v>2254.7800000000002</v>
      </c>
      <c r="E13" s="21" t="s">
        <v>33</v>
      </c>
      <c r="F13" s="12">
        <v>126841</v>
      </c>
      <c r="G13" s="21" t="s">
        <v>34</v>
      </c>
      <c r="H13" s="39" t="s">
        <v>58</v>
      </c>
    </row>
    <row r="14" spans="1:8" ht="15.75" x14ac:dyDescent="0.25">
      <c r="A14" s="36">
        <v>41502</v>
      </c>
      <c r="B14" s="37" t="s">
        <v>53</v>
      </c>
      <c r="C14" s="37"/>
      <c r="D14" s="38">
        <v>796.8</v>
      </c>
      <c r="E14" s="21" t="s">
        <v>30</v>
      </c>
      <c r="F14" s="12">
        <v>169925</v>
      </c>
      <c r="G14" s="21" t="s">
        <v>34</v>
      </c>
      <c r="H14" s="39" t="s">
        <v>84</v>
      </c>
    </row>
    <row r="15" spans="1:8" ht="15.75" x14ac:dyDescent="0.25">
      <c r="A15" s="36">
        <v>41507</v>
      </c>
      <c r="B15" s="37" t="s">
        <v>53</v>
      </c>
      <c r="C15" s="37"/>
      <c r="D15" s="38">
        <v>2159.6</v>
      </c>
      <c r="E15" s="21" t="s">
        <v>30</v>
      </c>
      <c r="F15" s="12">
        <v>170038</v>
      </c>
      <c r="G15" s="21" t="s">
        <v>34</v>
      </c>
      <c r="H15" s="39" t="s">
        <v>85</v>
      </c>
    </row>
    <row r="16" spans="1:8" ht="15.75" x14ac:dyDescent="0.25">
      <c r="A16" s="36">
        <v>41520</v>
      </c>
      <c r="B16" s="37" t="s">
        <v>53</v>
      </c>
      <c r="C16" s="37"/>
      <c r="D16" s="38">
        <v>1121.8</v>
      </c>
      <c r="E16" s="21" t="s">
        <v>30</v>
      </c>
      <c r="F16" s="12">
        <v>170173</v>
      </c>
      <c r="G16" s="21" t="s">
        <v>34</v>
      </c>
      <c r="H16" s="39" t="s">
        <v>59</v>
      </c>
    </row>
    <row r="17" spans="1:9" ht="15.75" x14ac:dyDescent="0.25">
      <c r="A17" s="36">
        <v>41499</v>
      </c>
      <c r="B17" s="37" t="s">
        <v>53</v>
      </c>
      <c r="C17" s="37"/>
      <c r="D17" s="38">
        <v>1659</v>
      </c>
      <c r="E17" s="21" t="s">
        <v>35</v>
      </c>
      <c r="F17" s="12">
        <v>123700</v>
      </c>
      <c r="G17" s="21" t="s">
        <v>34</v>
      </c>
      <c r="H17" s="39" t="s">
        <v>60</v>
      </c>
    </row>
    <row r="18" spans="1:9" ht="15.75" x14ac:dyDescent="0.25">
      <c r="A18" s="36">
        <v>41505</v>
      </c>
      <c r="B18" s="37" t="s">
        <v>53</v>
      </c>
      <c r="C18" s="37"/>
      <c r="D18" s="38">
        <v>1079</v>
      </c>
      <c r="E18" s="21" t="s">
        <v>35</v>
      </c>
      <c r="F18" s="12">
        <v>123803</v>
      </c>
      <c r="G18" s="21" t="s">
        <v>34</v>
      </c>
      <c r="H18" s="39" t="s">
        <v>61</v>
      </c>
    </row>
    <row r="19" spans="1:9" ht="4.5" customHeight="1" x14ac:dyDescent="0.25">
      <c r="A19" s="40"/>
      <c r="B19" s="37"/>
      <c r="C19" s="41"/>
      <c r="D19" s="54"/>
      <c r="E19" s="22"/>
      <c r="F19" s="59"/>
      <c r="G19" s="21"/>
      <c r="H19" s="39"/>
      <c r="I19" s="15"/>
    </row>
    <row r="20" spans="1:9" ht="15.75" x14ac:dyDescent="0.25">
      <c r="A20" s="36">
        <v>41492</v>
      </c>
      <c r="B20" s="37" t="s">
        <v>54</v>
      </c>
      <c r="C20" s="37"/>
      <c r="D20" s="38">
        <v>5000</v>
      </c>
      <c r="E20" s="21" t="s">
        <v>32</v>
      </c>
      <c r="F20" s="12">
        <v>114290</v>
      </c>
      <c r="G20" s="21" t="s">
        <v>34</v>
      </c>
      <c r="H20" s="39" t="s">
        <v>62</v>
      </c>
    </row>
    <row r="21" spans="1:9" ht="15.75" x14ac:dyDescent="0.25">
      <c r="A21" s="36">
        <v>41506</v>
      </c>
      <c r="B21" s="37" t="s">
        <v>54</v>
      </c>
      <c r="C21" s="37"/>
      <c r="D21" s="38">
        <v>2260</v>
      </c>
      <c r="E21" s="21" t="s">
        <v>36</v>
      </c>
      <c r="F21" s="12" t="s">
        <v>93</v>
      </c>
      <c r="G21" s="21" t="s">
        <v>34</v>
      </c>
      <c r="H21" s="39" t="s">
        <v>86</v>
      </c>
    </row>
    <row r="22" spans="1:9" x14ac:dyDescent="0.25">
      <c r="A22" s="18"/>
      <c r="B22" s="22"/>
      <c r="C22" s="55"/>
      <c r="D22" s="55"/>
      <c r="E22" s="22"/>
      <c r="F22" s="59"/>
      <c r="G22" s="22"/>
      <c r="H22" s="42"/>
    </row>
    <row r="23" spans="1:9" x14ac:dyDescent="0.25">
      <c r="A23" s="18"/>
      <c r="B23" s="22"/>
      <c r="C23" s="55"/>
      <c r="D23" s="55"/>
      <c r="E23" s="22"/>
      <c r="F23" s="59"/>
      <c r="G23" s="22"/>
      <c r="H23" s="42"/>
    </row>
    <row r="24" spans="1:9" ht="15.75" x14ac:dyDescent="0.25">
      <c r="A24" s="36">
        <v>41528</v>
      </c>
      <c r="B24" s="37" t="s">
        <v>53</v>
      </c>
      <c r="C24" s="37"/>
      <c r="D24" s="38">
        <v>5373</v>
      </c>
      <c r="E24" s="21" t="s">
        <v>35</v>
      </c>
      <c r="F24" s="12">
        <v>122098</v>
      </c>
      <c r="G24" s="21" t="s">
        <v>38</v>
      </c>
      <c r="H24" s="39" t="s">
        <v>63</v>
      </c>
    </row>
    <row r="25" spans="1:9" ht="3.75" customHeight="1" x14ac:dyDescent="0.25">
      <c r="A25" s="22"/>
      <c r="B25" s="22"/>
      <c r="C25" s="55"/>
      <c r="D25" s="55"/>
      <c r="E25" s="22"/>
      <c r="F25" s="59"/>
      <c r="G25" s="22"/>
      <c r="H25" s="42"/>
      <c r="I25" s="13"/>
    </row>
    <row r="26" spans="1:9" ht="15.75" x14ac:dyDescent="0.25">
      <c r="A26" s="36">
        <v>41477</v>
      </c>
      <c r="B26" s="37" t="s">
        <v>54</v>
      </c>
      <c r="C26" s="37"/>
      <c r="D26" s="38">
        <v>3921.5</v>
      </c>
      <c r="E26" s="21" t="s">
        <v>37</v>
      </c>
      <c r="F26" s="12" t="s">
        <v>94</v>
      </c>
      <c r="G26" s="21" t="s">
        <v>38</v>
      </c>
      <c r="H26" s="39" t="s">
        <v>64</v>
      </c>
      <c r="I26" s="13"/>
    </row>
    <row r="27" spans="1:9" x14ac:dyDescent="0.25">
      <c r="A27" s="22"/>
      <c r="B27" s="22"/>
      <c r="C27" s="55"/>
      <c r="D27" s="55"/>
      <c r="E27" s="22"/>
      <c r="F27" s="59"/>
      <c r="G27" s="22"/>
      <c r="H27" s="42"/>
      <c r="I27" s="13"/>
    </row>
    <row r="28" spans="1:9" x14ac:dyDescent="0.25">
      <c r="A28" s="22"/>
      <c r="B28" s="22"/>
      <c r="C28" s="55"/>
      <c r="D28" s="55"/>
      <c r="E28" s="22"/>
      <c r="F28" s="59"/>
      <c r="G28" s="22"/>
      <c r="H28" s="42"/>
      <c r="I28" s="13"/>
    </row>
    <row r="29" spans="1:9" ht="15.75" x14ac:dyDescent="0.25">
      <c r="A29" s="36">
        <v>41438</v>
      </c>
      <c r="B29" s="37" t="s">
        <v>53</v>
      </c>
      <c r="C29" s="37"/>
      <c r="D29" s="38">
        <v>3089.4</v>
      </c>
      <c r="E29" s="21" t="s">
        <v>39</v>
      </c>
      <c r="F29" s="12">
        <v>434</v>
      </c>
      <c r="G29" s="21" t="s">
        <v>40</v>
      </c>
      <c r="H29" s="39" t="s">
        <v>65</v>
      </c>
      <c r="I29" s="13"/>
    </row>
    <row r="30" spans="1:9" ht="15.75" x14ac:dyDescent="0.25">
      <c r="A30" s="36">
        <v>41479</v>
      </c>
      <c r="B30" s="37" t="s">
        <v>53</v>
      </c>
      <c r="C30" s="37"/>
      <c r="D30" s="38">
        <v>899</v>
      </c>
      <c r="E30" s="21" t="s">
        <v>39</v>
      </c>
      <c r="F30" s="12">
        <v>436</v>
      </c>
      <c r="G30" s="21" t="s">
        <v>40</v>
      </c>
      <c r="H30" s="39" t="s">
        <v>66</v>
      </c>
    </row>
    <row r="31" spans="1:9" ht="15.75" x14ac:dyDescent="0.25">
      <c r="A31" s="36">
        <v>41467</v>
      </c>
      <c r="B31" s="37" t="s">
        <v>53</v>
      </c>
      <c r="C31" s="37"/>
      <c r="D31" s="38">
        <v>17983.8</v>
      </c>
      <c r="E31" s="21" t="s">
        <v>30</v>
      </c>
      <c r="F31" s="12">
        <v>168879</v>
      </c>
      <c r="G31" s="21" t="s">
        <v>40</v>
      </c>
      <c r="H31" s="39" t="s">
        <v>87</v>
      </c>
    </row>
    <row r="32" spans="1:9" ht="15.75" x14ac:dyDescent="0.25">
      <c r="A32" s="36">
        <v>41477</v>
      </c>
      <c r="B32" s="37" t="s">
        <v>53</v>
      </c>
      <c r="C32" s="37"/>
      <c r="D32" s="38">
        <v>1432.4</v>
      </c>
      <c r="E32" s="21" t="s">
        <v>41</v>
      </c>
      <c r="F32" s="12">
        <v>31239</v>
      </c>
      <c r="G32" s="21" t="s">
        <v>40</v>
      </c>
      <c r="H32" s="39" t="s">
        <v>67</v>
      </c>
    </row>
    <row r="33" spans="1:9" ht="6" customHeight="1" x14ac:dyDescent="0.25">
      <c r="A33" s="41"/>
      <c r="B33" s="44"/>
      <c r="C33" s="41"/>
      <c r="D33" s="56"/>
      <c r="E33" s="23"/>
      <c r="F33" s="15"/>
      <c r="G33" s="23"/>
      <c r="H33" s="45"/>
    </row>
    <row r="34" spans="1:9" ht="15.75" x14ac:dyDescent="0.25">
      <c r="A34" s="36">
        <v>41438</v>
      </c>
      <c r="B34" s="37" t="s">
        <v>54</v>
      </c>
      <c r="C34" s="37"/>
      <c r="D34" s="38">
        <v>7656</v>
      </c>
      <c r="E34" s="21" t="s">
        <v>42</v>
      </c>
      <c r="F34" s="12" t="s">
        <v>95</v>
      </c>
      <c r="G34" s="21" t="s">
        <v>40</v>
      </c>
      <c r="H34" s="39" t="s">
        <v>68</v>
      </c>
      <c r="I34" s="13"/>
    </row>
    <row r="35" spans="1:9" ht="15.75" x14ac:dyDescent="0.25">
      <c r="A35" s="36">
        <v>41446</v>
      </c>
      <c r="B35" s="37" t="s">
        <v>54</v>
      </c>
      <c r="C35" s="37"/>
      <c r="D35" s="38">
        <v>7260</v>
      </c>
      <c r="E35" s="21" t="s">
        <v>42</v>
      </c>
      <c r="F35" s="12" t="s">
        <v>96</v>
      </c>
      <c r="G35" s="21" t="s">
        <v>40</v>
      </c>
      <c r="H35" s="39" t="s">
        <v>69</v>
      </c>
      <c r="I35" s="13"/>
    </row>
    <row r="36" spans="1:9" ht="15.75" x14ac:dyDescent="0.25">
      <c r="A36" s="22"/>
      <c r="B36" s="41"/>
      <c r="C36" s="41"/>
      <c r="D36" s="56"/>
      <c r="E36" s="24"/>
      <c r="F36" s="49"/>
      <c r="G36" s="24"/>
      <c r="H36" s="42"/>
      <c r="I36" s="13"/>
    </row>
    <row r="37" spans="1:9" ht="15.75" x14ac:dyDescent="0.25">
      <c r="A37" s="22"/>
      <c r="B37" s="41"/>
      <c r="C37" s="41"/>
      <c r="D37" s="56"/>
      <c r="E37" s="24"/>
      <c r="F37" s="49"/>
      <c r="G37" s="24"/>
      <c r="H37" s="42"/>
      <c r="I37" s="13"/>
    </row>
    <row r="38" spans="1:9" ht="15.75" x14ac:dyDescent="0.25">
      <c r="A38" s="36">
        <v>41453</v>
      </c>
      <c r="B38" s="37" t="s">
        <v>53</v>
      </c>
      <c r="C38" s="37"/>
      <c r="D38" s="38">
        <v>2870.4</v>
      </c>
      <c r="E38" s="21" t="s">
        <v>30</v>
      </c>
      <c r="F38" s="12">
        <v>168522</v>
      </c>
      <c r="G38" s="21" t="s">
        <v>43</v>
      </c>
      <c r="H38" s="39" t="s">
        <v>70</v>
      </c>
      <c r="I38" s="15"/>
    </row>
    <row r="39" spans="1:9" ht="15.75" x14ac:dyDescent="0.25">
      <c r="A39" s="36">
        <v>41465</v>
      </c>
      <c r="B39" s="37" t="s">
        <v>53</v>
      </c>
      <c r="C39" s="37"/>
      <c r="D39" s="38">
        <v>512</v>
      </c>
      <c r="E39" s="21" t="s">
        <v>35</v>
      </c>
      <c r="F39" s="12">
        <v>122345</v>
      </c>
      <c r="G39" s="21" t="s">
        <v>43</v>
      </c>
      <c r="H39" s="39" t="s">
        <v>71</v>
      </c>
      <c r="I39" s="14"/>
    </row>
    <row r="40" spans="1:9" ht="6.75" customHeight="1" x14ac:dyDescent="0.25">
      <c r="A40" s="24"/>
      <c r="B40" s="41"/>
      <c r="C40" s="41"/>
      <c r="D40" s="56"/>
      <c r="E40" s="22"/>
      <c r="F40" s="59"/>
      <c r="G40" s="24"/>
      <c r="H40" s="46"/>
      <c r="I40" s="14"/>
    </row>
    <row r="41" spans="1:9" ht="15.75" x14ac:dyDescent="0.25">
      <c r="A41" s="36">
        <v>41458</v>
      </c>
      <c r="B41" s="37" t="s">
        <v>54</v>
      </c>
      <c r="C41" s="37"/>
      <c r="D41" s="38">
        <v>1440.72</v>
      </c>
      <c r="E41" s="21" t="s">
        <v>44</v>
      </c>
      <c r="F41" s="12" t="s">
        <v>101</v>
      </c>
      <c r="G41" s="21" t="s">
        <v>43</v>
      </c>
      <c r="H41" s="39" t="s">
        <v>72</v>
      </c>
      <c r="I41" s="14"/>
    </row>
    <row r="42" spans="1:9" x14ac:dyDescent="0.25">
      <c r="A42" s="24"/>
      <c r="B42" s="24"/>
      <c r="C42" s="57"/>
      <c r="D42" s="57"/>
      <c r="E42" s="24"/>
      <c r="F42" s="49"/>
      <c r="G42" s="24"/>
      <c r="H42" s="46"/>
      <c r="I42" s="14"/>
    </row>
    <row r="43" spans="1:9" x14ac:dyDescent="0.25">
      <c r="A43" s="18"/>
      <c r="B43" s="22"/>
      <c r="C43" s="55"/>
      <c r="D43" s="55"/>
      <c r="E43" s="22"/>
      <c r="F43" s="59"/>
      <c r="G43" s="22"/>
      <c r="H43" s="42"/>
    </row>
    <row r="44" spans="1:9" ht="15.75" x14ac:dyDescent="0.25">
      <c r="A44" s="36">
        <v>41453</v>
      </c>
      <c r="B44" s="37" t="s">
        <v>53</v>
      </c>
      <c r="C44" s="37"/>
      <c r="D44" s="38">
        <v>1743.6</v>
      </c>
      <c r="E44" s="21" t="s">
        <v>30</v>
      </c>
      <c r="F44" s="12">
        <v>168228</v>
      </c>
      <c r="G44" s="21" t="s">
        <v>47</v>
      </c>
      <c r="H44" s="39" t="s">
        <v>73</v>
      </c>
      <c r="I44" s="14"/>
    </row>
    <row r="45" spans="1:9" ht="15.75" x14ac:dyDescent="0.25">
      <c r="A45" s="36">
        <v>41453</v>
      </c>
      <c r="B45" s="37" t="s">
        <v>53</v>
      </c>
      <c r="C45" s="37"/>
      <c r="D45" s="38">
        <v>85</v>
      </c>
      <c r="E45" s="21" t="s">
        <v>30</v>
      </c>
      <c r="F45" s="12">
        <v>91105</v>
      </c>
      <c r="G45" s="21" t="s">
        <v>47</v>
      </c>
      <c r="H45" s="39" t="s">
        <v>74</v>
      </c>
      <c r="I45" s="14"/>
    </row>
    <row r="46" spans="1:9" ht="15.75" x14ac:dyDescent="0.25">
      <c r="A46" s="36">
        <v>41502</v>
      </c>
      <c r="B46" s="37" t="s">
        <v>53</v>
      </c>
      <c r="C46" s="37"/>
      <c r="D46" s="38">
        <v>1194.8</v>
      </c>
      <c r="E46" s="21" t="s">
        <v>30</v>
      </c>
      <c r="F46" s="12">
        <v>168138</v>
      </c>
      <c r="G46" s="21" t="s">
        <v>47</v>
      </c>
      <c r="H46" s="39" t="s">
        <v>75</v>
      </c>
      <c r="I46" s="15"/>
    </row>
    <row r="47" spans="1:9" ht="15.75" x14ac:dyDescent="0.25">
      <c r="A47" s="36">
        <v>41502</v>
      </c>
      <c r="B47" s="37" t="s">
        <v>53</v>
      </c>
      <c r="C47" s="37"/>
      <c r="D47" s="38">
        <v>1075.8</v>
      </c>
      <c r="E47" s="21" t="s">
        <v>30</v>
      </c>
      <c r="F47" s="12">
        <v>168132</v>
      </c>
      <c r="G47" s="21" t="s">
        <v>47</v>
      </c>
      <c r="H47" s="39" t="s">
        <v>76</v>
      </c>
      <c r="I47" s="14"/>
    </row>
    <row r="48" spans="1:9" ht="4.5" customHeight="1" x14ac:dyDescent="0.25">
      <c r="A48" s="24"/>
      <c r="B48" s="24"/>
      <c r="C48" s="57"/>
      <c r="D48" s="57"/>
      <c r="E48" s="24"/>
      <c r="F48" s="49"/>
      <c r="G48" s="24"/>
      <c r="H48" s="46"/>
      <c r="I48" s="14"/>
    </row>
    <row r="49" spans="1:9" ht="15.75" x14ac:dyDescent="0.25">
      <c r="A49" s="36">
        <v>41458</v>
      </c>
      <c r="B49" s="37" t="s">
        <v>54</v>
      </c>
      <c r="C49" s="37"/>
      <c r="D49" s="38">
        <v>1026</v>
      </c>
      <c r="E49" s="21" t="s">
        <v>46</v>
      </c>
      <c r="F49" s="12">
        <v>3495301</v>
      </c>
      <c r="G49" s="21" t="s">
        <v>47</v>
      </c>
      <c r="H49" s="39" t="s">
        <v>77</v>
      </c>
    </row>
    <row r="50" spans="1:9" ht="15.75" x14ac:dyDescent="0.25">
      <c r="A50" s="36">
        <v>41477</v>
      </c>
      <c r="B50" s="37" t="s">
        <v>54</v>
      </c>
      <c r="C50" s="37"/>
      <c r="D50" s="38">
        <v>912</v>
      </c>
      <c r="E50" s="21" t="s">
        <v>46</v>
      </c>
      <c r="F50" s="12">
        <v>3495301</v>
      </c>
      <c r="G50" s="21" t="s">
        <v>47</v>
      </c>
      <c r="H50" s="39" t="s">
        <v>78</v>
      </c>
    </row>
    <row r="51" spans="1:9" x14ac:dyDescent="0.25">
      <c r="A51" s="18"/>
      <c r="B51" s="18"/>
      <c r="C51" s="50"/>
      <c r="D51" s="50"/>
      <c r="E51" s="18"/>
      <c r="G51" s="18"/>
      <c r="H51" s="30"/>
    </row>
    <row r="52" spans="1:9" x14ac:dyDescent="0.25">
      <c r="A52" s="18"/>
      <c r="B52" s="18"/>
      <c r="C52" s="50"/>
      <c r="D52" s="50"/>
      <c r="E52" s="18"/>
      <c r="G52" s="18"/>
      <c r="H52" s="30"/>
    </row>
    <row r="53" spans="1:9" ht="15.75" x14ac:dyDescent="0.25">
      <c r="A53" s="47">
        <v>41530</v>
      </c>
      <c r="B53" s="37" t="s">
        <v>54</v>
      </c>
      <c r="C53" s="37"/>
      <c r="D53" s="38">
        <v>4000</v>
      </c>
      <c r="E53" s="21" t="s">
        <v>31</v>
      </c>
      <c r="F53" s="12" t="s">
        <v>102</v>
      </c>
      <c r="G53" s="21" t="s">
        <v>45</v>
      </c>
      <c r="H53" s="48" t="s">
        <v>79</v>
      </c>
    </row>
    <row r="54" spans="1:9" ht="15.75" x14ac:dyDescent="0.25">
      <c r="A54" s="70"/>
      <c r="B54" s="41"/>
      <c r="C54" s="41"/>
      <c r="D54" s="43"/>
      <c r="E54" s="23"/>
      <c r="F54" s="15"/>
      <c r="G54" s="23"/>
      <c r="H54" s="71"/>
    </row>
    <row r="55" spans="1:9" ht="15.75" x14ac:dyDescent="0.25">
      <c r="A55" s="84" t="s">
        <v>99</v>
      </c>
      <c r="B55" s="84"/>
      <c r="C55" s="66">
        <f>SUM(C9:C53)</f>
        <v>105710</v>
      </c>
      <c r="D55" s="66">
        <f>SUM(D9:D54)</f>
        <v>82306.140000000014</v>
      </c>
      <c r="E55" s="23"/>
      <c r="F55" s="15"/>
      <c r="G55" s="23"/>
      <c r="H55" s="71"/>
    </row>
    <row r="56" spans="1:9" ht="15.75" x14ac:dyDescent="0.25">
      <c r="A56" s="18"/>
      <c r="B56" s="18"/>
      <c r="C56" s="50"/>
      <c r="D56" s="50"/>
      <c r="E56" s="24"/>
      <c r="F56" s="49"/>
      <c r="G56" s="41"/>
      <c r="H56" s="46"/>
      <c r="I56" s="15"/>
    </row>
    <row r="57" spans="1:9" ht="15.75" x14ac:dyDescent="0.25">
      <c r="A57" s="18"/>
      <c r="B57" s="18"/>
      <c r="C57" s="50"/>
      <c r="D57" s="50"/>
      <c r="E57" s="41"/>
      <c r="F57" s="29"/>
      <c r="G57" s="24"/>
      <c r="H57" s="45"/>
    </row>
    <row r="58" spans="1:9" ht="15.75" x14ac:dyDescent="0.25">
      <c r="A58" s="47">
        <v>41548</v>
      </c>
      <c r="B58" s="60" t="s">
        <v>83</v>
      </c>
      <c r="C58" s="66"/>
      <c r="D58" s="60">
        <v>-841</v>
      </c>
      <c r="E58" s="40" t="s">
        <v>88</v>
      </c>
      <c r="F58" s="61">
        <v>168132</v>
      </c>
      <c r="G58" s="21" t="s">
        <v>47</v>
      </c>
      <c r="H58" s="48"/>
      <c r="I58" s="16"/>
    </row>
    <row r="59" spans="1:9" ht="15.75" x14ac:dyDescent="0.25">
      <c r="A59" s="47">
        <v>41548</v>
      </c>
      <c r="B59" s="60" t="s">
        <v>83</v>
      </c>
      <c r="C59" s="66"/>
      <c r="D59" s="62">
        <v>-200</v>
      </c>
      <c r="E59" s="63" t="s">
        <v>92</v>
      </c>
      <c r="F59" s="64" t="s">
        <v>90</v>
      </c>
      <c r="G59" s="37" t="s">
        <v>45</v>
      </c>
      <c r="H59" s="65"/>
      <c r="I59" s="15"/>
    </row>
    <row r="60" spans="1:9" x14ac:dyDescent="0.25">
      <c r="A60" s="47">
        <v>41548</v>
      </c>
      <c r="B60" s="60" t="s">
        <v>83</v>
      </c>
      <c r="C60" s="66"/>
      <c r="D60" s="62">
        <v>-202</v>
      </c>
      <c r="E60" s="63" t="s">
        <v>91</v>
      </c>
      <c r="F60" s="64">
        <v>114290</v>
      </c>
      <c r="G60" s="63" t="s">
        <v>34</v>
      </c>
      <c r="H60" s="65"/>
      <c r="I60" s="14"/>
    </row>
    <row r="61" spans="1:9" x14ac:dyDescent="0.25"/>
    <row r="62" spans="1:9" x14ac:dyDescent="0.25">
      <c r="A62" s="84" t="s">
        <v>99</v>
      </c>
      <c r="B62" s="84"/>
      <c r="C62" s="66">
        <f>C55</f>
        <v>105710</v>
      </c>
      <c r="D62" s="66">
        <f>SUM(D55:D60)</f>
        <v>81063.140000000014</v>
      </c>
    </row>
    <row r="63" spans="1:9" ht="9" customHeight="1" x14ac:dyDescent="0.25"/>
    <row r="64" spans="1:9" x14ac:dyDescent="0.25">
      <c r="A64" s="17">
        <v>41551</v>
      </c>
      <c r="B64" s="8" t="s">
        <v>97</v>
      </c>
      <c r="C64" s="66"/>
      <c r="D64" s="66">
        <f>C62-D62</f>
        <v>24646.859999999986</v>
      </c>
    </row>
    <row r="65" spans="1:4" ht="8.25" customHeight="1" x14ac:dyDescent="0.25"/>
    <row r="66" spans="1:4" x14ac:dyDescent="0.25">
      <c r="A66" s="84" t="s">
        <v>100</v>
      </c>
      <c r="B66" s="84"/>
      <c r="C66" s="67">
        <f>C62</f>
        <v>105710</v>
      </c>
      <c r="D66" s="67">
        <f>D62+D64</f>
        <v>105710</v>
      </c>
    </row>
    <row r="67" spans="1:4" x14ac:dyDescent="0.25"/>
  </sheetData>
  <sortState ref="A26:G29">
    <sortCondition ref="E26:E29"/>
    <sortCondition ref="A26:A29"/>
  </sortState>
  <mergeCells count="11">
    <mergeCell ref="A62:B62"/>
    <mergeCell ref="A66:B66"/>
    <mergeCell ref="A5:H5"/>
    <mergeCell ref="C7:D7"/>
    <mergeCell ref="A7:A8"/>
    <mergeCell ref="B7:B8"/>
    <mergeCell ref="E7:E8"/>
    <mergeCell ref="F7:F8"/>
    <mergeCell ref="G7:G8"/>
    <mergeCell ref="H7:H8"/>
    <mergeCell ref="A55:B55"/>
  </mergeCells>
  <pageMargins left="0.70866141732283472" right="0.70866141732283472" top="0.74803149606299213" bottom="1.1200000000000001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A32" sqref="A32:XFD1048576"/>
    </sheetView>
  </sheetViews>
  <sheetFormatPr baseColWidth="10" defaultColWidth="0" defaultRowHeight="15" zeroHeight="1" x14ac:dyDescent="0.25"/>
  <cols>
    <col min="1" max="1" width="17" customWidth="1"/>
    <col min="2" max="2" width="4.28515625" customWidth="1"/>
    <col min="3" max="3" width="14.5703125" bestFit="1" customWidth="1"/>
    <col min="4" max="4" width="4.140625" customWidth="1"/>
    <col min="5" max="5" width="13.85546875" bestFit="1" customWidth="1"/>
    <col min="6" max="6" width="3.5703125" customWidth="1"/>
    <col min="7" max="7" width="16.42578125" customWidth="1"/>
    <col min="8" max="8" width="3.85546875" customWidth="1"/>
    <col min="9" max="9" width="12.85546875" customWidth="1"/>
    <col min="10" max="10" width="2.42578125" customWidth="1"/>
    <col min="11" max="11" width="11.42578125" hidden="1" customWidth="1"/>
    <col min="12" max="12" width="24.5703125" hidden="1" customWidth="1"/>
    <col min="13" max="16384" width="11.42578125" hidden="1"/>
  </cols>
  <sheetData>
    <row r="1" spans="1:10" x14ac:dyDescent="0.25"/>
    <row r="2" spans="1:10" s="11" customFormat="1" x14ac:dyDescent="0.25"/>
    <row r="3" spans="1:10" s="11" customFormat="1" ht="18.75" x14ac:dyDescent="0.25">
      <c r="A3" s="85" t="s">
        <v>111</v>
      </c>
      <c r="B3" s="85"/>
      <c r="C3" s="85"/>
      <c r="D3" s="85"/>
      <c r="E3" s="85"/>
      <c r="F3" s="85"/>
      <c r="G3" s="85"/>
      <c r="H3" s="96"/>
      <c r="I3" s="96"/>
    </row>
    <row r="4" spans="1:10" s="11" customFormat="1" x14ac:dyDescent="0.25"/>
    <row r="5" spans="1:10" s="11" customFormat="1" ht="21" x14ac:dyDescent="0.15">
      <c r="A5" s="73" t="s">
        <v>104</v>
      </c>
      <c r="B5" s="74"/>
      <c r="C5" s="38" t="s">
        <v>53</v>
      </c>
      <c r="D5" s="74"/>
      <c r="E5" s="38" t="s">
        <v>54</v>
      </c>
      <c r="F5" s="74"/>
      <c r="G5" s="73" t="s">
        <v>103</v>
      </c>
      <c r="I5" s="72" t="s">
        <v>106</v>
      </c>
    </row>
    <row r="6" spans="1:10" s="11" customFormat="1" ht="9" customHeight="1" x14ac:dyDescent="0.25"/>
    <row r="7" spans="1:10" ht="15.75" x14ac:dyDescent="0.25">
      <c r="A7" s="75" t="s">
        <v>34</v>
      </c>
      <c r="B7" s="23"/>
      <c r="C7" s="66">
        <v>12570.72</v>
      </c>
      <c r="D7" s="10"/>
      <c r="E7" s="66">
        <f>7260-202</f>
        <v>7058</v>
      </c>
      <c r="F7" s="10"/>
      <c r="G7" s="10"/>
    </row>
    <row r="8" spans="1:10" ht="9" customHeight="1" x14ac:dyDescent="0.25">
      <c r="A8" s="3"/>
      <c r="C8" s="10"/>
      <c r="D8" s="10"/>
      <c r="E8" s="10"/>
      <c r="F8" s="10"/>
      <c r="G8" s="10"/>
    </row>
    <row r="9" spans="1:10" ht="15.75" x14ac:dyDescent="0.25">
      <c r="A9" s="75" t="s">
        <v>38</v>
      </c>
      <c r="B9" s="23"/>
      <c r="C9" s="66">
        <v>5373</v>
      </c>
      <c r="D9" s="10"/>
      <c r="E9" s="66">
        <v>3921.5</v>
      </c>
      <c r="F9" s="10"/>
      <c r="G9" s="10"/>
    </row>
    <row r="10" spans="1:10" ht="8.25" customHeight="1" x14ac:dyDescent="0.25">
      <c r="A10" s="3"/>
      <c r="C10" s="10"/>
      <c r="D10" s="10"/>
      <c r="E10" s="10"/>
      <c r="F10" s="10"/>
      <c r="G10" s="10"/>
    </row>
    <row r="11" spans="1:10" ht="12.75" customHeight="1" x14ac:dyDescent="0.25">
      <c r="A11" s="75" t="s">
        <v>40</v>
      </c>
      <c r="B11" s="23"/>
      <c r="C11" s="66">
        <v>23404.600000000002</v>
      </c>
      <c r="D11" s="10"/>
      <c r="E11" s="66">
        <v>14916</v>
      </c>
      <c r="F11" s="10"/>
      <c r="G11" s="10"/>
      <c r="J11" s="16"/>
    </row>
    <row r="12" spans="1:10" ht="8.25" customHeight="1" x14ac:dyDescent="0.25">
      <c r="A12" s="3"/>
      <c r="C12" s="10"/>
      <c r="D12" s="10"/>
      <c r="E12" s="10"/>
      <c r="F12" s="10"/>
      <c r="G12" s="10"/>
    </row>
    <row r="13" spans="1:10" ht="15.75" x14ac:dyDescent="0.25">
      <c r="A13" s="75" t="s">
        <v>114</v>
      </c>
      <c r="B13" s="23"/>
      <c r="C13" s="66">
        <v>3382.4</v>
      </c>
      <c r="D13" s="10"/>
      <c r="E13" s="66">
        <v>1440.72</v>
      </c>
      <c r="F13" s="10"/>
      <c r="G13" s="10"/>
    </row>
    <row r="14" spans="1:10" ht="7.5" customHeight="1" x14ac:dyDescent="0.25">
      <c r="A14" s="3"/>
      <c r="C14" s="10"/>
      <c r="D14" s="10"/>
      <c r="E14" s="10"/>
      <c r="F14" s="10"/>
      <c r="G14" s="10"/>
    </row>
    <row r="15" spans="1:10" ht="15.75" x14ac:dyDescent="0.25">
      <c r="A15" s="75" t="s">
        <v>47</v>
      </c>
      <c r="B15" s="23"/>
      <c r="C15" s="66">
        <f>4099.2-841</f>
        <v>3258.2</v>
      </c>
      <c r="D15" s="10"/>
      <c r="E15" s="66">
        <v>1938</v>
      </c>
      <c r="F15" s="10"/>
      <c r="G15" s="10"/>
    </row>
    <row r="16" spans="1:10" ht="11.25" customHeight="1" x14ac:dyDescent="0.25">
      <c r="A16" s="3"/>
      <c r="C16" s="10"/>
      <c r="D16" s="10"/>
      <c r="E16" s="10"/>
      <c r="F16" s="10"/>
      <c r="G16" s="10"/>
      <c r="H16" s="83" t="s">
        <v>115</v>
      </c>
    </row>
    <row r="17" spans="1:12" ht="15.75" x14ac:dyDescent="0.25">
      <c r="A17" s="75" t="s">
        <v>113</v>
      </c>
      <c r="B17" s="23"/>
      <c r="C17" s="10"/>
      <c r="D17" s="10"/>
      <c r="E17" s="10"/>
      <c r="F17" s="10"/>
      <c r="G17" s="66">
        <f>4000-200</f>
        <v>3800</v>
      </c>
    </row>
    <row r="18" spans="1:12" ht="8.25" customHeight="1" thickBot="1" x14ac:dyDescent="0.3">
      <c r="C18" s="10"/>
      <c r="D18" s="10"/>
      <c r="E18" s="10"/>
      <c r="F18" s="10"/>
      <c r="G18" s="10"/>
    </row>
    <row r="19" spans="1:12" ht="15.75" thickBot="1" x14ac:dyDescent="0.3">
      <c r="A19" s="77" t="s">
        <v>99</v>
      </c>
      <c r="C19" s="76">
        <f>SUM(C7:C18)</f>
        <v>47988.920000000006</v>
      </c>
      <c r="D19" s="10"/>
      <c r="E19" s="76">
        <f>SUM(E7:E18)</f>
        <v>29274.22</v>
      </c>
      <c r="F19" s="10"/>
      <c r="G19" s="76">
        <f>SUM(G17:G18)</f>
        <v>3800</v>
      </c>
      <c r="I19" s="82">
        <f>SUM(C19:G19)</f>
        <v>81063.140000000014</v>
      </c>
    </row>
    <row r="20" spans="1:12" ht="8.25" customHeight="1" x14ac:dyDescent="0.25">
      <c r="C20" s="10"/>
      <c r="D20" s="10"/>
      <c r="E20" s="10"/>
      <c r="F20" s="10"/>
      <c r="G20" s="10"/>
    </row>
    <row r="21" spans="1:12" ht="45" x14ac:dyDescent="0.25">
      <c r="A21" s="78" t="s">
        <v>105</v>
      </c>
      <c r="C21" s="67">
        <v>81000</v>
      </c>
      <c r="D21" s="79"/>
      <c r="E21" s="67">
        <v>36455</v>
      </c>
      <c r="F21" s="79"/>
      <c r="G21" s="67"/>
      <c r="I21" s="67">
        <f>SUM(C21:G21)</f>
        <v>117455</v>
      </c>
    </row>
    <row r="22" spans="1:12" ht="9" customHeight="1" x14ac:dyDescent="0.25"/>
    <row r="23" spans="1:12" x14ac:dyDescent="0.25">
      <c r="A23" s="8" t="s">
        <v>110</v>
      </c>
      <c r="C23" s="66">
        <f>C21-C19</f>
        <v>33011.079999999994</v>
      </c>
      <c r="E23" s="66">
        <f>E21-E19</f>
        <v>7180.7799999999988</v>
      </c>
      <c r="G23" s="66">
        <f>G21-G19</f>
        <v>-3800</v>
      </c>
      <c r="I23" s="67">
        <f>SUM(C23:G23)</f>
        <v>36391.859999999993</v>
      </c>
    </row>
    <row r="24" spans="1:12" ht="14.25" customHeight="1" x14ac:dyDescent="0.25"/>
    <row r="25" spans="1:12" x14ac:dyDescent="0.25">
      <c r="A25" s="84" t="s">
        <v>108</v>
      </c>
      <c r="B25" s="84"/>
      <c r="C25" s="84"/>
      <c r="D25" s="84"/>
      <c r="E25" s="84"/>
      <c r="F25" s="84"/>
      <c r="G25" s="84"/>
      <c r="I25" s="67">
        <f>SUM(G26:G27)</f>
        <v>-36391.86</v>
      </c>
    </row>
    <row r="26" spans="1:12" x14ac:dyDescent="0.25">
      <c r="A26" s="84" t="s">
        <v>112</v>
      </c>
      <c r="B26" s="84"/>
      <c r="C26" s="84"/>
      <c r="D26" s="84"/>
      <c r="E26" s="84"/>
      <c r="F26" s="84"/>
      <c r="G26" s="66">
        <v>-24646.86</v>
      </c>
      <c r="I26" s="94" t="s">
        <v>109</v>
      </c>
      <c r="L26" s="10"/>
    </row>
    <row r="27" spans="1:12" x14ac:dyDescent="0.25">
      <c r="A27" s="84" t="s">
        <v>107</v>
      </c>
      <c r="B27" s="84"/>
      <c r="C27" s="84"/>
      <c r="D27" s="84"/>
      <c r="E27" s="84"/>
      <c r="F27" s="84"/>
      <c r="G27" s="81">
        <v>-11745</v>
      </c>
      <c r="I27" s="95"/>
    </row>
    <row r="28" spans="1:12" x14ac:dyDescent="0.25"/>
    <row r="29" spans="1:12" ht="23.25" customHeight="1" x14ac:dyDescent="0.25">
      <c r="A29" t="s">
        <v>116</v>
      </c>
      <c r="I29" s="80"/>
    </row>
    <row r="30" spans="1:12" ht="15" customHeight="1" x14ac:dyDescent="0.25">
      <c r="A30" t="s">
        <v>117</v>
      </c>
    </row>
    <row r="31" spans="1:12" x14ac:dyDescent="0.25"/>
  </sheetData>
  <mergeCells count="5">
    <mergeCell ref="I26:I27"/>
    <mergeCell ref="A3:I3"/>
    <mergeCell ref="A25:G25"/>
    <mergeCell ref="A26:F26"/>
    <mergeCell ref="A27:F27"/>
  </mergeCells>
  <pageMargins left="1.299212598425197" right="0.70866141732283472" top="0.59055118110236227" bottom="0.74803149606299213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Hoja2!Área_de_impresión</vt:lpstr>
      <vt:lpstr>Hoja3!Área_de_impresión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Secretaría Ejecutiva</cp:lastModifiedBy>
  <cp:lastPrinted>2014-06-26T17:21:04Z</cp:lastPrinted>
  <dcterms:created xsi:type="dcterms:W3CDTF">2012-05-29T15:32:38Z</dcterms:created>
  <dcterms:modified xsi:type="dcterms:W3CDTF">2015-05-12T16:03:32Z</dcterms:modified>
</cp:coreProperties>
</file>