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35" windowWidth="15120" windowHeight="7410" tabRatio="719"/>
  </bookViews>
  <sheets>
    <sheet name="RESUMEN" sheetId="1" r:id="rId1"/>
    <sheet name="PRES" sheetId="17" r:id="rId2"/>
    <sheet name="S.E." sheetId="13" r:id="rId3"/>
    <sheet name="CCR" sheetId="2" r:id="rId4"/>
    <sheet name="CER" sheetId="3" r:id="rId5"/>
    <sheet name="CEDEIR" sheetId="4" r:id="rId6"/>
    <sheet name="CEPAT" sheetId="5" r:id="rId7"/>
    <sheet name="CITEC" sheetId="7" r:id="rId8"/>
    <sheet name="COMTEMA" sheetId="8" r:id="rId9"/>
    <sheet name="CTIC" sheetId="9" r:id="rId10"/>
    <sheet name="CTPC" sheetId="10" r:id="rId11"/>
    <sheet name="CTRC" sheetId="11" r:id="rId12"/>
    <sheet name="GTANIA" sheetId="18" r:id="rId13"/>
    <sheet name="GTN" sheetId="19" r:id="rId14"/>
    <sheet name="Hoja1" sheetId="20" state="hidden" r:id="rId15"/>
    <sheet name="Hoja2" sheetId="21" state="hidden" r:id="rId16"/>
    <sheet name="GTOP" sheetId="22" r:id="rId17"/>
  </sheets>
  <definedNames>
    <definedName name="_ftnref1" localSheetId="1">PRES!$C$12</definedName>
    <definedName name="_ftnref2" localSheetId="1">PRES!$E$12</definedName>
    <definedName name="_ftnref3" localSheetId="1">PRES!$C$13</definedName>
    <definedName name="_ftnref4" localSheetId="1">PRES!$E$13</definedName>
    <definedName name="_ftnref5" localSheetId="1">PRES!$E$14</definedName>
    <definedName name="_ftnref6" localSheetId="1">PRES!$E$15</definedName>
    <definedName name="_ftnref7" localSheetId="1">PRES!$C$16</definedName>
    <definedName name="_xlnm.Print_Area" localSheetId="5">CEDEIR!$A$1:$F$12</definedName>
    <definedName name="_xlnm.Print_Area" localSheetId="0">RESUMEN!$B$1:$L$57</definedName>
    <definedName name="_xlnm.Print_Area" localSheetId="2">S.E.!$B$1:$F$17</definedName>
  </definedNames>
  <calcPr calcId="144525"/>
</workbook>
</file>

<file path=xl/calcChain.xml><?xml version="1.0" encoding="utf-8"?>
<calcChain xmlns="http://schemas.openxmlformats.org/spreadsheetml/2006/main">
  <c r="F15" i="2" l="1"/>
  <c r="F14" i="2"/>
  <c r="F13" i="2"/>
  <c r="F12" i="2"/>
  <c r="F11" i="2"/>
  <c r="F10" i="2"/>
  <c r="F9" i="2"/>
  <c r="F8" i="2"/>
  <c r="F7" i="2"/>
  <c r="F6" i="2"/>
  <c r="F5" i="2"/>
  <c r="F11" i="13" l="1"/>
  <c r="G16" i="1" l="1"/>
  <c r="E6" i="22"/>
  <c r="H16" i="1" s="1"/>
  <c r="D6" i="22"/>
  <c r="C6" i="22"/>
  <c r="F16" i="1" s="1"/>
  <c r="F5" i="22"/>
  <c r="F6" i="22" s="1"/>
  <c r="D15" i="2"/>
  <c r="C15" i="2"/>
  <c r="D34" i="8"/>
  <c r="C34" i="8"/>
  <c r="F33" i="8"/>
  <c r="F32" i="8"/>
  <c r="F31" i="8"/>
  <c r="F30" i="8"/>
  <c r="F29" i="8"/>
  <c r="I16" i="1" l="1"/>
  <c r="F34" i="8"/>
  <c r="E5" i="18"/>
  <c r="C27" i="21" l="1"/>
  <c r="C26" i="21"/>
  <c r="D6" i="10" l="1"/>
  <c r="C6" i="10"/>
  <c r="D10" i="13" l="1"/>
  <c r="D12" i="13" s="1"/>
  <c r="D54" i="1" l="1"/>
  <c r="G32" i="1"/>
  <c r="F32" i="1"/>
  <c r="E32" i="1"/>
  <c r="D32" i="1"/>
  <c r="D33" i="1" s="1"/>
  <c r="E8" i="3" l="1"/>
  <c r="H6" i="1" s="1"/>
  <c r="D8" i="3"/>
  <c r="G6" i="1" s="1"/>
  <c r="C8" i="3"/>
  <c r="F6" i="1" s="1"/>
  <c r="F7" i="3"/>
  <c r="F6" i="3"/>
  <c r="F5" i="3"/>
  <c r="F8" i="3" l="1"/>
  <c r="D9" i="9" l="1"/>
  <c r="F9" i="13"/>
  <c r="F14" i="17" l="1"/>
  <c r="F15" i="17"/>
  <c r="C17" i="17"/>
  <c r="F3" i="1" s="1"/>
  <c r="D17" i="17"/>
  <c r="G3" i="1" s="1"/>
  <c r="H3" i="1"/>
  <c r="F5" i="17"/>
  <c r="F6" i="17"/>
  <c r="F7" i="17"/>
  <c r="F8" i="17"/>
  <c r="F9" i="17"/>
  <c r="C11" i="20"/>
  <c r="H17" i="1"/>
  <c r="G15" i="1"/>
  <c r="D6" i="18" l="1"/>
  <c r="F6" i="18" s="1"/>
  <c r="C5" i="18"/>
  <c r="C7" i="18" s="1"/>
  <c r="F14" i="1" s="1"/>
  <c r="E6" i="19"/>
  <c r="D6" i="19"/>
  <c r="C6" i="19"/>
  <c r="F15" i="1" s="1"/>
  <c r="F5" i="19"/>
  <c r="F6" i="19" s="1"/>
  <c r="E7" i="18"/>
  <c r="H14" i="1" s="1"/>
  <c r="D7" i="18"/>
  <c r="G14" i="1" s="1"/>
  <c r="H15" i="1"/>
  <c r="E6" i="7"/>
  <c r="H9" i="1" s="1"/>
  <c r="D6" i="7"/>
  <c r="G9" i="1" s="1"/>
  <c r="C6" i="7"/>
  <c r="F9" i="1" s="1"/>
  <c r="F5" i="7"/>
  <c r="F6" i="7" s="1"/>
  <c r="F16" i="17"/>
  <c r="F13" i="17"/>
  <c r="F12" i="17"/>
  <c r="F11" i="17"/>
  <c r="F10" i="17"/>
  <c r="H4" i="1"/>
  <c r="G4" i="1"/>
  <c r="C12" i="13"/>
  <c r="F4" i="1" s="1"/>
  <c r="F10" i="13"/>
  <c r="F8" i="13"/>
  <c r="F7" i="13"/>
  <c r="F6" i="13"/>
  <c r="F5" i="13"/>
  <c r="F12" i="13" s="1"/>
  <c r="I3" i="1"/>
  <c r="F8" i="11"/>
  <c r="H13" i="1"/>
  <c r="D10" i="11"/>
  <c r="G13" i="1" s="1"/>
  <c r="C10" i="11"/>
  <c r="F13" i="1" s="1"/>
  <c r="F9" i="11"/>
  <c r="F7" i="11"/>
  <c r="F6" i="11"/>
  <c r="F5" i="11"/>
  <c r="H12" i="1"/>
  <c r="G12" i="1"/>
  <c r="F12" i="1"/>
  <c r="F5" i="10"/>
  <c r="F6" i="10" s="1"/>
  <c r="F6" i="9"/>
  <c r="F7" i="9"/>
  <c r="F8" i="9"/>
  <c r="H11" i="1"/>
  <c r="G11" i="1"/>
  <c r="C9" i="9"/>
  <c r="F11" i="1" s="1"/>
  <c r="F5" i="9"/>
  <c r="I15" i="1" l="1"/>
  <c r="F17" i="17"/>
  <c r="F5" i="18"/>
  <c r="F7" i="18" s="1"/>
  <c r="I14" i="1"/>
  <c r="F10" i="11"/>
  <c r="F9" i="9"/>
  <c r="F20" i="8"/>
  <c r="F21" i="8"/>
  <c r="F22" i="8"/>
  <c r="F23" i="8"/>
  <c r="D24" i="8"/>
  <c r="D5" i="8" s="1"/>
  <c r="C24" i="8"/>
  <c r="C5" i="8" s="1"/>
  <c r="C14" i="8" s="1"/>
  <c r="F19" i="8"/>
  <c r="F7" i="8"/>
  <c r="F10" i="8"/>
  <c r="F11" i="8"/>
  <c r="F13" i="8"/>
  <c r="D17" i="5"/>
  <c r="C17" i="5"/>
  <c r="F16" i="5"/>
  <c r="F15" i="5"/>
  <c r="F14" i="5"/>
  <c r="F13" i="5"/>
  <c r="F12" i="5"/>
  <c r="F11" i="5"/>
  <c r="F5" i="5"/>
  <c r="F6" i="4"/>
  <c r="F7" i="4"/>
  <c r="F8" i="4"/>
  <c r="F5" i="4"/>
  <c r="F5" i="8" l="1"/>
  <c r="F24" i="8"/>
  <c r="F17" i="5"/>
  <c r="C6" i="5"/>
  <c r="I4" i="1" l="1"/>
  <c r="H10" i="1"/>
  <c r="D14" i="8"/>
  <c r="G10" i="1" s="1"/>
  <c r="F10" i="1"/>
  <c r="H8" i="1"/>
  <c r="D6" i="5"/>
  <c r="G8" i="1" s="1"/>
  <c r="F8" i="1"/>
  <c r="H7" i="1"/>
  <c r="D9" i="4"/>
  <c r="G7" i="1" s="1"/>
  <c r="C9" i="4"/>
  <c r="F7" i="1" s="1"/>
  <c r="F5" i="1"/>
  <c r="G5" i="1"/>
  <c r="H5" i="1"/>
  <c r="G20" i="1" l="1"/>
  <c r="H20" i="1"/>
  <c r="F20" i="1"/>
  <c r="F6" i="5"/>
  <c r="F9" i="4"/>
  <c r="F14" i="8"/>
  <c r="I6" i="1"/>
  <c r="I7" i="1"/>
  <c r="I8" i="1"/>
  <c r="I9" i="1"/>
  <c r="I10" i="1"/>
  <c r="I11" i="1"/>
  <c r="I12" i="1"/>
  <c r="I13" i="1"/>
  <c r="I17" i="1"/>
  <c r="I18" i="1"/>
  <c r="I5" i="1"/>
  <c r="D23" i="1" l="1"/>
  <c r="D34" i="1" s="1"/>
  <c r="D55" i="1" s="1"/>
  <c r="I20" i="1"/>
  <c r="F34" i="1" l="1"/>
  <c r="D24" i="1"/>
  <c r="E34" i="1"/>
  <c r="G34" i="1"/>
  <c r="D35" i="1"/>
  <c r="E31" i="1" s="1"/>
  <c r="E33" i="1" s="1"/>
  <c r="E35" i="1" l="1"/>
  <c r="F31" i="1" s="1"/>
  <c r="F33" i="1" s="1"/>
  <c r="F35" i="1" s="1"/>
  <c r="G31" i="1" s="1"/>
  <c r="G33" i="1" s="1"/>
  <c r="G35" i="1" s="1"/>
</calcChain>
</file>

<file path=xl/sharedStrings.xml><?xml version="1.0" encoding="utf-8"?>
<sst xmlns="http://schemas.openxmlformats.org/spreadsheetml/2006/main" count="402" uniqueCount="190">
  <si>
    <t>DEPENDENCIA</t>
  </si>
  <si>
    <t>OLACEFS</t>
  </si>
  <si>
    <t>EFS</t>
  </si>
  <si>
    <t>GIZ</t>
  </si>
  <si>
    <t>TOTAL</t>
  </si>
  <si>
    <t>CCR</t>
  </si>
  <si>
    <t>CER</t>
  </si>
  <si>
    <t>CEDEIR</t>
  </si>
  <si>
    <t xml:space="preserve"> CEPAT</t>
  </si>
  <si>
    <t>CGF</t>
  </si>
  <si>
    <t>CITEC</t>
  </si>
  <si>
    <t>COMTEMA</t>
  </si>
  <si>
    <t>CTIC</t>
  </si>
  <si>
    <t>CTRC</t>
  </si>
  <si>
    <t>P. y S.E.</t>
  </si>
  <si>
    <t xml:space="preserve">S.E. </t>
  </si>
  <si>
    <t>CTPC</t>
  </si>
  <si>
    <t>FINANCIAMIENTO</t>
  </si>
  <si>
    <t>TOTALES</t>
  </si>
  <si>
    <t>COMITÉ DE CAPACITACIÓN</t>
  </si>
  <si>
    <t>COMITÉ DE REVISIÓN NORMATIVA</t>
  </si>
  <si>
    <t>COMISIÓN EVALUACIÓN DEL  DESEMPEÑO E INDICADORES RENDIMIENTO</t>
  </si>
  <si>
    <t>COMISIÓN DE ETICA PÚBLICA, PROBIDAD ADMINISTRATIVA Y TRANSPARENCIA</t>
  </si>
  <si>
    <t>COMITÉ DE INVESTIGACIONES TÉCNICO CIENTÍFICAS</t>
  </si>
  <si>
    <t>COMISIÓN DE TECNOLOGÍAS DE LA INFORMACION Y COMUNICACIONES</t>
  </si>
  <si>
    <t>PRESIDENCIA Y SECRETARIA EJECUTIVA</t>
  </si>
  <si>
    <t>FONDO DE FLEXIBILIDAD</t>
  </si>
  <si>
    <t>SECRETARÍA EJECUTIVA</t>
  </si>
  <si>
    <t>PRES.</t>
  </si>
  <si>
    <t>PRESIDENCIA</t>
  </si>
  <si>
    <t>PRODUCTO</t>
  </si>
  <si>
    <t>Reunión Presencial COMTEMA</t>
  </si>
  <si>
    <t>Cursos a distancia y/o presenciales sobre temas ambientales específicos de interés regional</t>
  </si>
  <si>
    <t>Sistema de información y comunicaciones fortalecido. Página web COMTEMA</t>
  </si>
  <si>
    <t>Divulgación de lecciones aprendidas</t>
  </si>
  <si>
    <t>ACTIVIDADES</t>
  </si>
  <si>
    <t>Curso Virtual</t>
  </si>
  <si>
    <t>Trabajo de Campo</t>
  </si>
  <si>
    <t>PRESUPUESTO SOLICITADO</t>
  </si>
  <si>
    <t>1b1 Sistema de capacitación regional establecido
Creación de Guías de procedimiento</t>
  </si>
  <si>
    <t>1b2 Proceso de capacitación sostenible Guías de procedimiento para la capacitación sostenible</t>
  </si>
  <si>
    <t>2b1. Auditorías coordinadas seleccionadas, ejecutadas y divulgadas</t>
  </si>
  <si>
    <t>2b2. Metodología de auditorías coordinadas como estrategia de desarrollo de capacidades</t>
  </si>
  <si>
    <t>2b3. Seminarios especiales</t>
  </si>
  <si>
    <t>2b4. Pasantías</t>
  </si>
  <si>
    <t xml:space="preserve">2c3. Plan regional de implementación de las ISSAI en las EFS </t>
  </si>
  <si>
    <t>2d1. Revisiones entre pares planificadas y ejecutadas</t>
  </si>
  <si>
    <t xml:space="preserve">2d2-4 Capacitación de las EFS sobre la metodología (Pasajes, alimentos y hospedaje) </t>
  </si>
  <si>
    <t>COMISIÓN EVALUACIÓN DEL  DESEMPEÑO E INDICADORES RENDIMIENTO - CEDEIR</t>
  </si>
  <si>
    <t>COMISIÓN TÉCNICA ESPECIAL DE ÉTICA PÚBLICA, PROBIDAD ADMINISTRATIVA Y TRANSPARENCIA - CEPAT</t>
  </si>
  <si>
    <t>2d6. Fortalecimiento del rol anticorrupción de las EFS</t>
  </si>
  <si>
    <t>Concurso Internacional "Por la recuperación de Valores" articulación con CITEC.</t>
  </si>
  <si>
    <t>Seminario Internacional  Lucha contra la corrupción  (proyección en línea y compilación de buenas prácticas)</t>
  </si>
  <si>
    <t>IntoSAINT: Taller de Autoevaluación de la Integridad, (implementación del modelo en las EFS de la Región)</t>
  </si>
  <si>
    <t>Reunión Presencial CEPAT y CTRC</t>
  </si>
  <si>
    <t>Difusión a través de la página web</t>
  </si>
  <si>
    <t>Emisión de insumos para boletín y revista de OLACEFS.</t>
  </si>
  <si>
    <t>COMISIÓN TÉCNICA ESPECIAL DE MEDIO AMBIENTE - COMTEMA</t>
  </si>
  <si>
    <t>PRODUCTOS</t>
  </si>
  <si>
    <t>Realización de una Auditoría coordinada
de Biodiversidad</t>
  </si>
  <si>
    <t>Metodología de auditorías coordinadas como estrategia de desarrollo de capacidades en el ámbito medioambiental.</t>
  </si>
  <si>
    <t>Adopción del sistema de comunicación virtual (videoconferencia)</t>
  </si>
  <si>
    <t>Identificación de temas de impacto e interés común en el ámbito medioambiental.</t>
  </si>
  <si>
    <t>Asistencia y cooperación técnica y financiera obtenida para la ejecución de tareas de COMTEMA con la Agencia de Cooperación Alemana {GIZ}, Comité de Capacitación Regional (CCR), INTOSAI Development lnitiative {IDI}, entre otros.</t>
  </si>
  <si>
    <t>DETALLE DE LOS GASTOS PRODUCTO 2d6:</t>
  </si>
  <si>
    <t>DETALLE DE LOS GASTOS PRODUCTO Realización de una Auditoría coordinada
de Biodiversidad:</t>
  </si>
  <si>
    <t>Workshop- Seminario Presencial</t>
  </si>
  <si>
    <t>Reunión de consolidación</t>
  </si>
  <si>
    <t>Divulgación de los resultados</t>
  </si>
  <si>
    <t>GIZ / OTROS</t>
  </si>
  <si>
    <t>COMISIÓN DE TECNOLOGÍAS DE LA INFORMACION Y COMUNICACIONES - CTIC</t>
  </si>
  <si>
    <t>1c1. Proceso de gestión del conocimiento en funcionamiento</t>
  </si>
  <si>
    <t>1c2. Herramientas de apoyo a la gestión del conocimiento diseñadas y operativas</t>
  </si>
  <si>
    <t>2d5. Fortalecimiento de sistemas de información y tecnología</t>
  </si>
  <si>
    <t>Mantener el funcionamiento y la calidad del servicio otorgado por el sistema de comunicaciones</t>
  </si>
  <si>
    <t>COMISIÓN TÉCNICA DE RENDICIÓN DE CUENTAS - CTRC</t>
  </si>
  <si>
    <t>COMISIÓN TÉCNICA DE PARTICIPACION CIUDADANA - CTPC</t>
  </si>
  <si>
    <t>Documento conteniendo los lineamientos y buenas prácticas para una rendición de cuentas efectiva</t>
  </si>
  <si>
    <t>Propuestas de aplicación de los principios contenidos en las ISSAIS 20 y 21 y en la Declaración de Asunción sobre rendición de cuentas en el marco normativo de Lntosai</t>
  </si>
  <si>
    <t>Un documento de política interna de la CTRC, en el marco normativo de la OLACEFS</t>
  </si>
  <si>
    <t>Un plan de actividades para el intercambio de información y experiencias</t>
  </si>
  <si>
    <t>Informe de gestión sobre obtención de asistencia y cooperación técnica y financiera</t>
  </si>
  <si>
    <t>SECRETARÍA EJECUTIVA OLACEFS</t>
  </si>
  <si>
    <t>PRESIDENCIA OLACEFS</t>
  </si>
  <si>
    <t>COMITÉ DE INVESTIGACIONES TÉCNICO CIENTÍFICAS - CITEC</t>
  </si>
  <si>
    <t>GTANIA</t>
  </si>
  <si>
    <t>GTN</t>
  </si>
  <si>
    <t>GRUPO DE TRABAJO PARA LA APLICACIÓN DE NORMAS INTERNACIONALES DE AUDITORÍA EN LAS EFS</t>
  </si>
  <si>
    <t>GRUPO DE TRABAJO PARA LA APLICACIÓN DE NORMAS INTERNACIONALES DE AUDITORÍA EN LAS EFS - GTANIA</t>
  </si>
  <si>
    <t>2c1. Certificación de facilitadores para la implementación de las ISSAIs</t>
  </si>
  <si>
    <t>2c3 Plan regional de implementación de las ISSAI en las EFS</t>
  </si>
  <si>
    <t>DESCRIPCIÓN</t>
  </si>
  <si>
    <t>MONTO</t>
  </si>
  <si>
    <t>Aportación de la ASF de México para traducción de la versión actualizada de Herramientas para la Evaluación de Cumplimiento de ISSAIs (iCATs) así como de los manuales (Handbooks) elaborados por la IDI. Cabe señalar que la ASF es responsable también de la traducción al español de materiales y directrices generadas por el PSC y otras instancias de INTOSAI, relevantes para el cumplimiento del mandato de GTANIA.</t>
  </si>
  <si>
    <t>CATEGORÍA</t>
  </si>
  <si>
    <t>Monto total estimado por la IDI para la celebración en Costa Rica de una reunión para la adaptación de productos del Programa 3i (3 semanas, 2 personas de la IDI, 3 expertos en ISSAIs, 6 mentores y 2 personas de la EFS anfitriona). Se requerirá asistencia internacional para su financiamiento.</t>
  </si>
  <si>
    <t>OTROS</t>
  </si>
  <si>
    <t>Monto total estimado por la IDI para el proceso de selección, en línea, de participantes en los programas de certificación de ISSAIs (desarrollo de capacidades), a través de la plataforma de OLACEFS.</t>
  </si>
  <si>
    <t>Monto total estimado por la IDI para la impartición de cursos en línea (15 semanas, 60 participantes, 9 mentores y expertos, 2 personas de la IDI), a través de la plataforma de OLACEFS.</t>
  </si>
  <si>
    <t>Monto total estimado por la IDI para el Taller 3i Management en Brasil (3 días, 4 personas de la IDI, 2 facilitadores, 4 representantes de la OLACEFS, 38 participantes y 2 personas de la EFS anfitriona como apoyo administrativo).</t>
  </si>
  <si>
    <t>Recursos previstos para la celebración de dos reuniones presenciales, y que cubren únicamente gastos de avión, hospedaje y viáticos para un solo delegado por EFS miembro de GTANIA. Los costos requeridos para la participación de un segundo representante serían sufragados por la EFS en cuestión o bien con financiamiento de socios cooperantes internacionales. Los costos relacionados con los materiales de trabajo, sede de la reunión y servicios logísticos serían asumidos por las EFS sede para reducir costos. Toda reunión previa/posterior se ha realizado/prevé que se realice por medios virtuales.</t>
  </si>
  <si>
    <t>1a3 Guías y manuales de la OLACEFS revisados o elaborados</t>
  </si>
  <si>
    <t>Tipo de gasto</t>
  </si>
  <si>
    <t>Costo mensual (USD)**</t>
  </si>
  <si>
    <t>Costo anual (USD)</t>
  </si>
  <si>
    <t>Participación en reuniones y eventos de comités, comisiones y grupos de trabajo *</t>
  </si>
  <si>
    <t>Se estima la realización de 15 reuniones y eventos de comités, comisiones y grupos de trabajo en 2014</t>
  </si>
  <si>
    <t xml:space="preserve">boletos aéreos </t>
  </si>
  <si>
    <t xml:space="preserve">hospedaje </t>
  </si>
  <si>
    <t xml:space="preserve">alimentación </t>
  </si>
  <si>
    <t>1a2. Plan estratégico de la OLACEFS revisado y planes de comités y comisiones adaptados</t>
  </si>
  <si>
    <t>1a4. Revisión de la división temática actual de los comités y comisiones de la OLACEFS realizada</t>
  </si>
  <si>
    <t>1c1. Proceso de gestión del conocimiento definido, acordado</t>
  </si>
  <si>
    <t>1d1. Colaboración con INTOSAI y grupos regionales fortalecida</t>
  </si>
  <si>
    <t>1d2. Cooperación con donantes y organismos multilaterales ampliada</t>
  </si>
  <si>
    <t>1d3. Presentación de proyecto OLACEFS para INTOSAI-Donantes</t>
  </si>
  <si>
    <t>1e1. Comunicación institucional fortalecida</t>
  </si>
  <si>
    <t>1e2. Instrumentos de comunicación definidos e implementados</t>
  </si>
  <si>
    <t>2d4. Fortalecimiento de las EFS con mayores necesidades</t>
  </si>
  <si>
    <t>Seguimiento estratégico de comités, comisiones y grupos de trabajo de la OLACEFS</t>
  </si>
  <si>
    <t>Actividades administrativas y logísticas de apoyo a la gestión de la Presidencia de la OLACEFS</t>
  </si>
  <si>
    <t>GRUPO DE TRABAJO MANUALES, GUÍAS Y OBSERVACIONES A LA CARTA CONSTITUTIVA Y REGLAMENTO DE LA OLACEFS - GTN</t>
  </si>
  <si>
    <t>1a1 Proceso y herramienta de planificación y seguimiento a la gestión definido e implementado</t>
  </si>
  <si>
    <t>1a4 Revisión de la división temática actual de los comités y comisiones de la OLACEFS realizada</t>
  </si>
  <si>
    <t xml:space="preserve">1d4 Consolidar la Red de Instituciones </t>
  </si>
  <si>
    <t>1e1 Comunicación institucional fortalecida</t>
  </si>
  <si>
    <t>2d4 Fortalecimiento de las EFS con mayores necesidades</t>
  </si>
  <si>
    <t>Gestión técnico-administrativa de la Secretaría Ejecutiva</t>
  </si>
  <si>
    <t>Concurso anual Investigación</t>
  </si>
  <si>
    <t>Detalle aportes GIZ</t>
  </si>
  <si>
    <t>Aporte para contratación de programadores</t>
  </si>
  <si>
    <t>Aporte para adquisición de SW y HW</t>
  </si>
  <si>
    <t>Aporte para realización de talleres (6) y para el premio del concurso de buenas prácticas (Difusión y mercadeo del SGC)</t>
  </si>
  <si>
    <t>Talleres Comprometidos por GIZ:</t>
  </si>
  <si>
    <t>- Un taller (2 días; 6 pers) en 2014 (carpeta de guías y manuales)</t>
  </si>
  <si>
    <t>- Un taller (2 días; 6 pers) en 2014 (carpeta de expertos)</t>
  </si>
  <si>
    <t>- 3 talleres de socialización en 2014 (6 personas cada uno)</t>
  </si>
  <si>
    <t>- Taller de Política de Gobernanza (6 funcionarios de EFS -viaje; hotel y alimentación) en 2014.</t>
  </si>
  <si>
    <t>Detalle del Producto Gestión técnico-administrativa de la S.E.</t>
  </si>
  <si>
    <t>COMITÉ DE CAPACITACIÓN REGIONAL - CCR</t>
  </si>
  <si>
    <t>Gastos administrativos y financieros de las SE</t>
  </si>
  <si>
    <t>PRESUPUESTO ESTIMADO</t>
  </si>
  <si>
    <t>TOTAL INGRESO ESTIMADOS OLACEFS 2014</t>
  </si>
  <si>
    <t>TOTAL GASTOS ESTIMADOS OLACEFS 2014</t>
  </si>
  <si>
    <t>COMITÉ ESPECIAL DE REVISIÓN DE LA CARTA CONSTITUTIVA Y REGLAMENTOS - CER</t>
  </si>
  <si>
    <t>ESTIMACIONES PRESUPUESTARIAS</t>
  </si>
  <si>
    <t>AÑO 2014</t>
  </si>
  <si>
    <t>AÑO 2015</t>
  </si>
  <si>
    <t>AÑO 2016</t>
  </si>
  <si>
    <t>AÑO 2017</t>
  </si>
  <si>
    <t>FONDOS DISPONIBLES</t>
  </si>
  <si>
    <t>SALDO PRESUPUESTARIO</t>
  </si>
  <si>
    <t>Supuestos</t>
  </si>
  <si>
    <t>FONDOS  AÑO ANTERIOR</t>
  </si>
  <si>
    <t>GASTOS 2014</t>
  </si>
  <si>
    <t>- Gastos (según presupuesto 2014)</t>
  </si>
  <si>
    <t>- Ingresos Anuales por Membresías</t>
  </si>
  <si>
    <t>2d2-1 Sensibilizar Y Promover la aplicación de las herramientas del Programa SAI-PMF en la OLACEFS (horas hombre y material para difusión)</t>
  </si>
  <si>
    <t>Gastos por traducción y actualización de nuevos contenidos del Portal OLACEFS al ingles</t>
  </si>
  <si>
    <t>DIFERENCIA OLACEFS 2014-2013</t>
  </si>
  <si>
    <t>COMISIÓN TÉCNICA ESPECIAL DE MEDIO AMBIENTE</t>
  </si>
  <si>
    <t>AHORRO</t>
  </si>
  <si>
    <t>COMISIÓN TÉCNICA DE PARTICIPACION CIUDADANA</t>
  </si>
  <si>
    <t>COMISIÓN TÉCNICA DE RENDICIÓN DE CUENTAS</t>
  </si>
  <si>
    <t>2d2-3 Apoyar a la IDI en la evaluación de las nuevas versiones del SAI-PMF (horas hombre en EFSde la CEDEIR)</t>
  </si>
  <si>
    <t>2d2-5 Promover la aplicación de la metodología en las EFS de la OLACEFS (horas hombre en EFS pilotos y visitas técnicas) incluye apoyo especial a EFS de Centroamérica según acuerdo de Villa leiva)</t>
  </si>
  <si>
    <t>Apoyo</t>
  </si>
  <si>
    <t>CEPAT</t>
  </si>
  <si>
    <t>DETALLE DE LOS GASTOS PRODUCTO Realización de una Auditoría coordinada de Recursos Hídricos</t>
  </si>
  <si>
    <t>2a1. Estrategias de acercamiento a la población diseñadas y ejecutadas y
2a2. Estrategias de incorporación de género en las Auditorias, diseñadas y ejecutadas</t>
  </si>
  <si>
    <t>SALDO DISPONIBLE EN BANCO AL 30/NOV/2013</t>
  </si>
  <si>
    <t xml:space="preserve">         SITUACIÓN PRESUPUESTARIA PROYECTADA A CUATRO AÑOS</t>
  </si>
  <si>
    <t>GRUPO DE TRABAJO MANUALES, GUÍAS Y OBSERVACIONES A LA CARTA CONSTITUTIVA Y REGL.</t>
  </si>
  <si>
    <t>Banco de cursos, programas de capacitación y especialistas Curso Sub Sede – Cuba Cursos Virtuales</t>
  </si>
  <si>
    <t xml:space="preserve">Reunión Presencial CCR 2014: Planificación de actividades </t>
  </si>
  <si>
    <t>INGRESO POR MEMBRESIA</t>
  </si>
  <si>
    <t>DIFERENCIA INGRESOS-GASTOS</t>
  </si>
  <si>
    <t>GTOP</t>
  </si>
  <si>
    <t>GRUPO DE TRABAJO DE AUDITORÍA DE OBRAS PÚBLICAS</t>
  </si>
  <si>
    <t>GRUPO DE TRABAJO DE AUDITORÍA DE OBRAS PÚBLICAS - GTOP</t>
  </si>
  <si>
    <t>2b3 Seminarios especiales</t>
  </si>
  <si>
    <t>Organización de la XXIV Asamblea General, año 2014 (transferencia de fondos a la EFS organizadora)</t>
  </si>
  <si>
    <t xml:space="preserve">Emitir pronunciamientos no vinculantes y estudios jurídicos en las materias objeto de consulta </t>
  </si>
  <si>
    <t xml:space="preserve">Proponer las reformas, modificaciones y/o nuevas regulaciones que conlleven a la modernización y el mejor funcionamiento de la Organización </t>
  </si>
  <si>
    <t>Coadyuvar con los demás órganos de la OLACEFS, en el fortalecimiento de la organización y en el cumplimiento de sus principios, objetivos y obligaciones</t>
  </si>
  <si>
    <t xml:space="preserve">TOTAL   </t>
  </si>
  <si>
    <t>Ejecución Presupuestaria 2013</t>
  </si>
  <si>
    <t>NO APLICA</t>
  </si>
  <si>
    <t>La Asamblea General de la OLACEFS, por Resolución 5/2013/AG, determinó el cese de este Comité</t>
  </si>
  <si>
    <t>Se debe buscar financiemiento internacional para los montos indicados en la categoría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</si>
</sst>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 ;[Red]\-#,##0\ "/>
    <numFmt numFmtId="166" formatCode="#,##0.00_ ;[Red]\-#,##0.00\ "/>
  </numFmts>
  <fonts count="18" x14ac:knownFonts="1">
    <font>
      <sz val="11"/>
      <color theme="1"/>
      <name val="Calibri"/>
      <family val="2"/>
      <scheme val="minor"/>
    </font>
    <font>
      <b/>
      <sz val="11"/>
      <color theme="1"/>
      <name val="Calibri"/>
      <family val="2"/>
      <scheme val="minor"/>
    </font>
    <font>
      <b/>
      <sz val="12"/>
      <color theme="1"/>
      <name val="Calibri"/>
      <family val="2"/>
      <scheme val="minor"/>
    </font>
    <font>
      <u/>
      <sz val="14.3"/>
      <color theme="10"/>
      <name val="Calibri"/>
      <family val="2"/>
    </font>
    <font>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sz val="11"/>
      <color theme="1"/>
      <name val="Calibri"/>
      <family val="2"/>
      <scheme val="minor"/>
    </font>
    <font>
      <b/>
      <sz val="16"/>
      <color theme="0"/>
      <name val="Calibri"/>
      <family val="2"/>
      <scheme val="minor"/>
    </font>
    <font>
      <b/>
      <sz val="12"/>
      <color theme="0"/>
      <name val="Calibri"/>
      <family val="2"/>
      <scheme val="minor"/>
    </font>
    <font>
      <u/>
      <sz val="12"/>
      <color theme="10"/>
      <name val="Calibri"/>
      <family val="2"/>
    </font>
    <font>
      <b/>
      <sz val="12"/>
      <name val="Calibri"/>
      <family val="2"/>
      <scheme val="minor"/>
    </font>
    <font>
      <u/>
      <sz val="12"/>
      <color theme="0"/>
      <name val="Calibri"/>
      <family val="2"/>
    </font>
    <font>
      <b/>
      <sz val="14"/>
      <color theme="1"/>
      <name val="Calibri"/>
      <family val="2"/>
      <scheme val="minor"/>
    </font>
    <font>
      <b/>
      <sz val="14"/>
      <name val="Calibri"/>
      <family val="2"/>
      <scheme val="minor"/>
    </font>
    <font>
      <sz val="12"/>
      <name val="Calibri"/>
      <family val="2"/>
      <scheme val="minor"/>
    </font>
    <font>
      <sz val="11"/>
      <name val="Calibri"/>
      <family val="2"/>
      <scheme val="minor"/>
    </font>
  </fonts>
  <fills count="22">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2" tint="-0.499984740745262"/>
        <bgColor indexed="64"/>
      </patternFill>
    </fill>
    <fill>
      <patternFill patternType="solid">
        <fgColor theme="5" tint="-0.249977111117893"/>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cellStyleXfs>
  <cellXfs count="218">
    <xf numFmtId="0" fontId="0" fillId="0" borderId="0" xfId="0"/>
    <xf numFmtId="0" fontId="2" fillId="0" borderId="0" xfId="0" applyFont="1" applyAlignment="1">
      <alignment horizontal="center" vertical="center"/>
    </xf>
    <xf numFmtId="0" fontId="2" fillId="0" borderId="0" xfId="0" applyFont="1"/>
    <xf numFmtId="0" fontId="0" fillId="0" borderId="0" xfId="0" applyAlignment="1">
      <alignment wrapText="1"/>
    </xf>
    <xf numFmtId="3" fontId="0" fillId="0" borderId="1" xfId="0" applyNumberFormat="1" applyBorder="1" applyAlignment="1">
      <alignment vertical="center" wrapText="1"/>
    </xf>
    <xf numFmtId="3" fontId="0" fillId="0" borderId="1" xfId="0" applyNumberFormat="1" applyBorder="1" applyAlignment="1">
      <alignment vertical="center"/>
    </xf>
    <xf numFmtId="0" fontId="0" fillId="0" borderId="0" xfId="0" applyFill="1" applyAlignment="1">
      <alignment wrapText="1"/>
    </xf>
    <xf numFmtId="0" fontId="0" fillId="0" borderId="0" xfId="0" applyFill="1" applyAlignment="1">
      <alignment vertical="center"/>
    </xf>
    <xf numFmtId="3" fontId="0" fillId="0" borderId="1" xfId="0" quotePrefix="1" applyNumberFormat="1" applyBorder="1" applyAlignment="1">
      <alignment horizontal="right" vertical="center"/>
    </xf>
    <xf numFmtId="0" fontId="4" fillId="0" borderId="0" xfId="0" applyFont="1" applyFill="1" applyAlignment="1">
      <alignment horizontal="center" vertical="center"/>
    </xf>
    <xf numFmtId="3" fontId="0" fillId="0" borderId="11" xfId="0" applyNumberFormat="1" applyBorder="1" applyAlignment="1">
      <alignment vertical="center"/>
    </xf>
    <xf numFmtId="3" fontId="2" fillId="14" borderId="12" xfId="0" applyNumberFormat="1" applyFont="1" applyFill="1" applyBorder="1" applyAlignment="1">
      <alignment horizontal="center" vertical="center"/>
    </xf>
    <xf numFmtId="3" fontId="2" fillId="14" borderId="13" xfId="0" applyNumberFormat="1" applyFont="1" applyFill="1" applyBorder="1" applyAlignment="1">
      <alignment horizontal="center" vertical="center"/>
    </xf>
    <xf numFmtId="0" fontId="2" fillId="0" borderId="0" xfId="0" applyFont="1" applyAlignment="1">
      <alignment horizontal="center"/>
    </xf>
    <xf numFmtId="0" fontId="0" fillId="0" borderId="0" xfId="0" applyAlignment="1">
      <alignment vertical="center" wrapText="1"/>
    </xf>
    <xf numFmtId="3" fontId="0" fillId="0" borderId="1" xfId="0" applyNumberFormat="1" applyFont="1" applyBorder="1" applyAlignment="1">
      <alignment vertical="center" wrapText="1"/>
    </xf>
    <xf numFmtId="3" fontId="1" fillId="15" borderId="1" xfId="0" applyNumberFormat="1" applyFont="1" applyFill="1" applyBorder="1" applyAlignment="1">
      <alignment horizontal="center" vertical="center"/>
    </xf>
    <xf numFmtId="0" fontId="6" fillId="13" borderId="8" xfId="0" applyFont="1" applyFill="1" applyBorder="1" applyAlignment="1">
      <alignment horizontal="center" vertical="center" wrapText="1"/>
    </xf>
    <xf numFmtId="3" fontId="6" fillId="13" borderId="12" xfId="0" applyNumberFormat="1" applyFont="1" applyFill="1" applyBorder="1" applyAlignment="1">
      <alignment horizontal="center" vertical="center" wrapText="1"/>
    </xf>
    <xf numFmtId="3" fontId="6" fillId="13" borderId="13" xfId="0" applyNumberFormat="1" applyFont="1" applyFill="1" applyBorder="1" applyAlignment="1">
      <alignment horizontal="center" vertical="center" wrapText="1"/>
    </xf>
    <xf numFmtId="0" fontId="0" fillId="0" borderId="17" xfId="0" applyBorder="1" applyAlignment="1">
      <alignment vertical="center" wrapText="1"/>
    </xf>
    <xf numFmtId="0" fontId="2" fillId="13" borderId="8" xfId="0" applyFont="1" applyFill="1" applyBorder="1" applyAlignment="1">
      <alignment horizontal="center" vertical="center"/>
    </xf>
    <xf numFmtId="3" fontId="2" fillId="13" borderId="12" xfId="0" applyNumberFormat="1" applyFont="1" applyFill="1" applyBorder="1" applyAlignment="1">
      <alignment horizontal="center" vertical="center"/>
    </xf>
    <xf numFmtId="3" fontId="2" fillId="13" borderId="13" xfId="0" applyNumberFormat="1" applyFont="1" applyFill="1" applyBorder="1" applyAlignment="1">
      <alignment horizontal="center" vertical="center"/>
    </xf>
    <xf numFmtId="3" fontId="0" fillId="0" borderId="11" xfId="0" applyNumberFormat="1" applyBorder="1" applyAlignment="1">
      <alignment vertical="center" wrapText="1"/>
    </xf>
    <xf numFmtId="3" fontId="4" fillId="0" borderId="1" xfId="0" applyNumberFormat="1" applyFont="1" applyBorder="1" applyAlignment="1">
      <alignment vertical="center" wrapText="1"/>
    </xf>
    <xf numFmtId="3" fontId="4" fillId="0" borderId="11" xfId="0" applyNumberFormat="1" applyFont="1" applyBorder="1" applyAlignment="1">
      <alignment vertical="center" wrapText="1"/>
    </xf>
    <xf numFmtId="0" fontId="2" fillId="14" borderId="8" xfId="0" applyFont="1" applyFill="1" applyBorder="1" applyAlignment="1">
      <alignment horizontal="center" vertical="center"/>
    </xf>
    <xf numFmtId="0" fontId="0" fillId="0" borderId="0" xfId="0" applyFill="1" applyAlignment="1">
      <alignment vertical="center" wrapText="1"/>
    </xf>
    <xf numFmtId="3" fontId="0" fillId="0" borderId="1" xfId="0" quotePrefix="1" applyNumberFormat="1" applyBorder="1" applyAlignment="1">
      <alignment horizontal="right" vertical="center" wrapText="1"/>
    </xf>
    <xf numFmtId="3" fontId="0" fillId="0" borderId="11" xfId="0" applyNumberFormat="1" applyBorder="1" applyAlignment="1">
      <alignment horizontal="right" vertical="center" wrapText="1"/>
    </xf>
    <xf numFmtId="0" fontId="0" fillId="0" borderId="0" xfId="0" applyAlignment="1"/>
    <xf numFmtId="0" fontId="0" fillId="0" borderId="0" xfId="0" applyAlignment="1">
      <alignment horizontal="center" vertical="center"/>
    </xf>
    <xf numFmtId="3" fontId="0" fillId="0" borderId="1" xfId="0" applyNumberFormat="1" applyFont="1" applyFill="1" applyBorder="1" applyAlignment="1">
      <alignment horizontal="right" vertical="center"/>
    </xf>
    <xf numFmtId="0" fontId="0" fillId="0" borderId="1" xfId="0" applyBorder="1" applyAlignment="1">
      <alignment horizontal="center" vertical="center"/>
    </xf>
    <xf numFmtId="164" fontId="0" fillId="0" borderId="1" xfId="2" applyNumberFormat="1" applyFont="1" applyBorder="1" applyAlignment="1">
      <alignment horizontal="center" vertical="center" wrapText="1"/>
    </xf>
    <xf numFmtId="0" fontId="1" fillId="13" borderId="1" xfId="0" applyFont="1" applyFill="1" applyBorder="1" applyAlignment="1">
      <alignment horizontal="center" vertical="center"/>
    </xf>
    <xf numFmtId="0" fontId="4" fillId="0" borderId="0" xfId="0" applyFont="1"/>
    <xf numFmtId="0" fontId="4" fillId="0" borderId="0" xfId="0" applyFont="1" applyBorder="1"/>
    <xf numFmtId="3" fontId="2" fillId="0" borderId="0" xfId="0" applyNumberFormat="1" applyFont="1" applyBorder="1"/>
    <xf numFmtId="3" fontId="2" fillId="0" borderId="0" xfId="0" applyNumberFormat="1" applyFont="1" applyFill="1" applyBorder="1"/>
    <xf numFmtId="3" fontId="4" fillId="0" borderId="0" xfId="0" applyNumberFormat="1" applyFont="1"/>
    <xf numFmtId="0" fontId="4" fillId="0" borderId="0" xfId="0" applyFont="1" applyAlignment="1">
      <alignment horizontal="center" vertical="center"/>
    </xf>
    <xf numFmtId="3" fontId="2" fillId="0" borderId="23" xfId="0" applyNumberFormat="1" applyFont="1" applyBorder="1" applyAlignment="1">
      <alignment horizontal="center" vertical="center"/>
    </xf>
    <xf numFmtId="3" fontId="2" fillId="0" borderId="21"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3" fontId="8" fillId="0" borderId="28" xfId="0" applyNumberFormat="1" applyFont="1" applyBorder="1" applyAlignment="1">
      <alignment horizontal="center" vertical="center" wrapText="1"/>
    </xf>
    <xf numFmtId="0" fontId="0" fillId="0" borderId="0" xfId="0" applyFont="1" applyFill="1" applyBorder="1" applyAlignment="1">
      <alignment horizontal="left" vertical="center"/>
    </xf>
    <xf numFmtId="164" fontId="0" fillId="0" borderId="0" xfId="2" applyNumberFormat="1" applyFont="1"/>
    <xf numFmtId="164" fontId="0" fillId="0" borderId="0" xfId="0" applyNumberFormat="1"/>
    <xf numFmtId="0" fontId="0" fillId="0" borderId="17" xfId="0" applyFont="1" applyFill="1" applyBorder="1" applyAlignment="1">
      <alignment horizontal="left" vertical="center" wrapText="1"/>
    </xf>
    <xf numFmtId="0" fontId="0" fillId="0" borderId="17" xfId="0" applyFont="1" applyBorder="1" applyAlignment="1">
      <alignment horizontal="left" vertical="center" wrapText="1"/>
    </xf>
    <xf numFmtId="3" fontId="0" fillId="0" borderId="1" xfId="0" applyNumberFormat="1" applyFont="1" applyBorder="1" applyAlignment="1">
      <alignment horizontal="right" vertical="center" wrapText="1"/>
    </xf>
    <xf numFmtId="0" fontId="0" fillId="0" borderId="0" xfId="0" applyAlignment="1">
      <alignment horizontal="left" vertical="center" wrapText="1"/>
    </xf>
    <xf numFmtId="0" fontId="0" fillId="0" borderId="1" xfId="0" applyFill="1" applyBorder="1" applyAlignment="1">
      <alignment vertical="center" wrapText="1"/>
    </xf>
    <xf numFmtId="3" fontId="0" fillId="0" borderId="0" xfId="0" applyNumberFormat="1"/>
    <xf numFmtId="0" fontId="0" fillId="0" borderId="1" xfId="0" applyFill="1" applyBorder="1" applyAlignment="1">
      <alignment horizontal="left" vertical="center" wrapText="1"/>
    </xf>
    <xf numFmtId="164" fontId="0" fillId="0" borderId="1" xfId="2" applyNumberFormat="1" applyFont="1" applyBorder="1" applyAlignment="1">
      <alignment horizontal="left" vertical="center"/>
    </xf>
    <xf numFmtId="0" fontId="0" fillId="0" borderId="1" xfId="0" applyBorder="1" applyAlignment="1">
      <alignment horizontal="left" vertical="center" wrapText="1"/>
    </xf>
    <xf numFmtId="49" fontId="0" fillId="0" borderId="0" xfId="0" applyNumberFormat="1" applyFill="1" applyBorder="1" applyAlignment="1">
      <alignment horizontal="left" vertical="center" wrapText="1"/>
    </xf>
    <xf numFmtId="49" fontId="0" fillId="0" borderId="0" xfId="0" applyNumberFormat="1"/>
    <xf numFmtId="49" fontId="1" fillId="0" borderId="0" xfId="0" applyNumberFormat="1" applyFont="1" applyFill="1" applyBorder="1" applyAlignment="1">
      <alignment horizontal="left" vertical="center" wrapText="1"/>
    </xf>
    <xf numFmtId="0" fontId="14" fillId="0" borderId="6" xfId="0" applyFont="1" applyBorder="1" applyAlignment="1">
      <alignment horizontal="right"/>
    </xf>
    <xf numFmtId="0" fontId="14" fillId="0" borderId="17" xfId="0" applyFont="1" applyBorder="1" applyAlignment="1">
      <alignment horizontal="right"/>
    </xf>
    <xf numFmtId="3" fontId="14" fillId="0" borderId="10" xfId="0" applyNumberFormat="1" applyFont="1" applyBorder="1" applyAlignment="1">
      <alignment horizontal="center" vertical="center"/>
    </xf>
    <xf numFmtId="3" fontId="14" fillId="0" borderId="11" xfId="0" applyNumberFormat="1" applyFont="1" applyBorder="1" applyAlignment="1">
      <alignment horizontal="center" vertical="center"/>
    </xf>
    <xf numFmtId="4" fontId="1" fillId="0" borderId="0" xfId="0" applyNumberFormat="1" applyFont="1"/>
    <xf numFmtId="0" fontId="1" fillId="0" borderId="0" xfId="0" applyFont="1"/>
    <xf numFmtId="4" fontId="1" fillId="0" borderId="1" xfId="0" applyNumberFormat="1" applyFont="1" applyBorder="1"/>
    <xf numFmtId="0" fontId="6" fillId="0" borderId="0" xfId="0" applyFont="1" applyAlignment="1"/>
    <xf numFmtId="49" fontId="4" fillId="0" borderId="0" xfId="0" applyNumberFormat="1" applyFont="1"/>
    <xf numFmtId="166" fontId="16" fillId="0" borderId="0" xfId="0" applyNumberFormat="1" applyFont="1" applyFill="1"/>
    <xf numFmtId="0" fontId="1" fillId="0" borderId="1" xfId="0" applyFont="1" applyBorder="1" applyAlignment="1">
      <alignment vertical="center"/>
    </xf>
    <xf numFmtId="0" fontId="1" fillId="0" borderId="1" xfId="0" applyFont="1" applyBorder="1"/>
    <xf numFmtId="164" fontId="0" fillId="0" borderId="1" xfId="2" applyNumberFormat="1" applyFont="1" applyBorder="1" applyAlignment="1">
      <alignment horizontal="right" vertical="center"/>
    </xf>
    <xf numFmtId="49" fontId="4" fillId="0" borderId="17" xfId="0" applyNumberFormat="1" applyFont="1" applyBorder="1" applyAlignment="1">
      <alignment horizontal="left" vertical="center"/>
    </xf>
    <xf numFmtId="3" fontId="4" fillId="0" borderId="11" xfId="0" applyNumberFormat="1" applyFont="1" applyBorder="1" applyAlignment="1">
      <alignment horizontal="left" vertical="center"/>
    </xf>
    <xf numFmtId="49" fontId="4" fillId="0" borderId="8" xfId="0" applyNumberFormat="1" applyFont="1" applyBorder="1" applyAlignment="1">
      <alignment horizontal="left" vertical="center"/>
    </xf>
    <xf numFmtId="3" fontId="4" fillId="0" borderId="13" xfId="0" applyNumberFormat="1" applyFont="1" applyBorder="1" applyAlignment="1">
      <alignment horizontal="left" vertical="center" wrapText="1"/>
    </xf>
    <xf numFmtId="3" fontId="0" fillId="5" borderId="1" xfId="0" applyNumberFormat="1" applyFill="1" applyBorder="1" applyAlignment="1">
      <alignment vertical="center" wrapText="1"/>
    </xf>
    <xf numFmtId="0" fontId="0" fillId="0" borderId="0" xfId="0"/>
    <xf numFmtId="0" fontId="4" fillId="0" borderId="0" xfId="0" applyFont="1" applyBorder="1"/>
    <xf numFmtId="3" fontId="4" fillId="0" borderId="1" xfId="0" applyNumberFormat="1" applyFont="1" applyFill="1" applyBorder="1" applyAlignment="1">
      <alignment vertical="center"/>
    </xf>
    <xf numFmtId="3" fontId="2" fillId="0" borderId="1" xfId="0" applyNumberFormat="1" applyFont="1" applyBorder="1" applyAlignment="1">
      <alignment vertical="center"/>
    </xf>
    <xf numFmtId="3" fontId="4" fillId="0" borderId="1" xfId="0" applyNumberFormat="1" applyFont="1" applyBorder="1" applyAlignment="1">
      <alignment vertical="center"/>
    </xf>
    <xf numFmtId="3" fontId="10" fillId="16" borderId="1" xfId="0" applyNumberFormat="1" applyFont="1" applyFill="1" applyBorder="1" applyAlignment="1">
      <alignment vertical="center"/>
    </xf>
    <xf numFmtId="3" fontId="2" fillId="0" borderId="0" xfId="0" applyNumberFormat="1" applyFont="1" applyBorder="1"/>
    <xf numFmtId="3" fontId="2" fillId="0" borderId="0" xfId="0" applyNumberFormat="1" applyFont="1" applyFill="1" applyBorder="1"/>
    <xf numFmtId="0" fontId="4" fillId="0" borderId="0" xfId="0" applyFont="1" applyAlignment="1">
      <alignment horizontal="center" vertical="center"/>
    </xf>
    <xf numFmtId="3" fontId="2" fillId="0" borderId="23" xfId="0" applyNumberFormat="1" applyFont="1" applyBorder="1" applyAlignment="1">
      <alignment horizontal="center" vertical="center"/>
    </xf>
    <xf numFmtId="3" fontId="2" fillId="0" borderId="21" xfId="0" applyNumberFormat="1" applyFont="1" applyBorder="1" applyAlignment="1">
      <alignment horizontal="center" vertical="center"/>
    </xf>
    <xf numFmtId="165" fontId="12" fillId="18" borderId="22" xfId="2" applyNumberFormat="1" applyFont="1" applyFill="1" applyBorder="1" applyAlignment="1">
      <alignment horizontal="center" vertical="center"/>
    </xf>
    <xf numFmtId="0" fontId="11" fillId="13" borderId="17" xfId="1" applyFont="1" applyFill="1" applyBorder="1" applyAlignment="1" applyProtection="1">
      <alignment vertical="center"/>
    </xf>
    <xf numFmtId="165" fontId="12" fillId="18" borderId="11" xfId="2" applyNumberFormat="1" applyFont="1" applyFill="1" applyBorder="1" applyAlignment="1">
      <alignment horizontal="right" vertical="center"/>
    </xf>
    <xf numFmtId="0" fontId="11" fillId="3" borderId="17" xfId="1" applyFont="1" applyFill="1" applyBorder="1" applyAlignment="1" applyProtection="1">
      <alignment vertical="center"/>
    </xf>
    <xf numFmtId="0" fontId="11" fillId="4" borderId="17" xfId="1" applyFont="1" applyFill="1" applyBorder="1" applyAlignment="1" applyProtection="1">
      <alignment vertical="center"/>
    </xf>
    <xf numFmtId="0" fontId="11" fillId="5" borderId="17" xfId="1" applyFont="1" applyFill="1" applyBorder="1" applyAlignment="1" applyProtection="1">
      <alignment vertical="center"/>
    </xf>
    <xf numFmtId="0" fontId="11" fillId="6" borderId="17" xfId="1" applyFont="1" applyFill="1" applyBorder="1" applyAlignment="1" applyProtection="1">
      <alignment vertical="center"/>
    </xf>
    <xf numFmtId="0" fontId="11" fillId="2" borderId="17" xfId="1" applyFont="1" applyFill="1" applyBorder="1" applyAlignment="1" applyProtection="1">
      <alignment vertical="center"/>
    </xf>
    <xf numFmtId="0" fontId="11" fillId="7" borderId="17" xfId="1" applyFont="1" applyFill="1" applyBorder="1" applyAlignment="1" applyProtection="1">
      <alignment vertical="center"/>
    </xf>
    <xf numFmtId="0" fontId="13" fillId="8" borderId="17" xfId="1" applyFont="1" applyFill="1" applyBorder="1" applyAlignment="1" applyProtection="1">
      <alignment vertical="center"/>
    </xf>
    <xf numFmtId="0" fontId="13" fillId="9" borderId="17" xfId="1" applyFont="1" applyFill="1" applyBorder="1" applyAlignment="1" applyProtection="1">
      <alignment vertical="center"/>
    </xf>
    <xf numFmtId="0" fontId="13" fillId="10" borderId="17" xfId="1" applyFont="1" applyFill="1" applyBorder="1" applyAlignment="1" applyProtection="1">
      <alignment vertical="center"/>
    </xf>
    <xf numFmtId="0" fontId="11" fillId="11" borderId="17" xfId="1" applyFont="1" applyFill="1" applyBorder="1" applyAlignment="1" applyProtection="1">
      <alignment vertical="center"/>
    </xf>
    <xf numFmtId="0" fontId="3" fillId="19" borderId="17" xfId="1" applyFill="1" applyBorder="1" applyAlignment="1" applyProtection="1">
      <alignment vertical="center"/>
    </xf>
    <xf numFmtId="0" fontId="3" fillId="20" borderId="17" xfId="1" applyFill="1" applyBorder="1" applyAlignment="1" applyProtection="1">
      <alignment vertical="center"/>
    </xf>
    <xf numFmtId="3" fontId="4" fillId="0" borderId="12" xfId="0" applyNumberFormat="1" applyFont="1" applyBorder="1" applyAlignment="1">
      <alignment vertical="center"/>
    </xf>
    <xf numFmtId="3" fontId="2" fillId="0" borderId="12" xfId="0" applyNumberFormat="1" applyFont="1" applyBorder="1" applyAlignment="1">
      <alignment vertical="center"/>
    </xf>
    <xf numFmtId="3" fontId="10" fillId="16" borderId="12" xfId="0" applyNumberFormat="1" applyFont="1" applyFill="1" applyBorder="1" applyAlignment="1">
      <alignment vertical="center"/>
    </xf>
    <xf numFmtId="165" fontId="12" fillId="18" borderId="13" xfId="2" applyNumberFormat="1" applyFont="1" applyFill="1" applyBorder="1" applyAlignment="1">
      <alignment horizontal="right" vertical="center"/>
    </xf>
    <xf numFmtId="0" fontId="11" fillId="13" borderId="30" xfId="1" applyFont="1" applyFill="1" applyBorder="1" applyAlignment="1" applyProtection="1">
      <alignment vertical="center"/>
    </xf>
    <xf numFmtId="3" fontId="4" fillId="0" borderId="2" xfId="0" applyNumberFormat="1" applyFont="1" applyFill="1" applyBorder="1" applyAlignment="1">
      <alignment vertical="center"/>
    </xf>
    <xf numFmtId="3" fontId="2" fillId="0" borderId="2" xfId="0" applyNumberFormat="1" applyFont="1" applyBorder="1" applyAlignment="1">
      <alignment vertical="center"/>
    </xf>
    <xf numFmtId="3" fontId="4" fillId="0" borderId="2" xfId="0" applyNumberFormat="1" applyFont="1" applyBorder="1" applyAlignment="1">
      <alignment vertical="center"/>
    </xf>
    <xf numFmtId="3" fontId="10" fillId="16" borderId="2" xfId="0" applyNumberFormat="1" applyFont="1" applyFill="1" applyBorder="1" applyAlignment="1">
      <alignment vertical="center"/>
    </xf>
    <xf numFmtId="165" fontId="12" fillId="18" borderId="18" xfId="2" applyNumberFormat="1" applyFont="1" applyFill="1" applyBorder="1" applyAlignment="1">
      <alignment horizontal="right" vertical="center"/>
    </xf>
    <xf numFmtId="3" fontId="10" fillId="16" borderId="21" xfId="0" applyNumberFormat="1" applyFont="1" applyFill="1" applyBorder="1" applyAlignment="1">
      <alignment horizontal="center" vertical="center" wrapText="1"/>
    </xf>
    <xf numFmtId="3" fontId="10" fillId="16" borderId="22" xfId="0" applyNumberFormat="1" applyFont="1" applyFill="1" applyBorder="1" applyAlignment="1">
      <alignment horizontal="center" vertical="center" wrapText="1"/>
    </xf>
    <xf numFmtId="3" fontId="0" fillId="0" borderId="0" xfId="0" applyNumberFormat="1"/>
    <xf numFmtId="0" fontId="10" fillId="16" borderId="23" xfId="0" applyFont="1" applyFill="1" applyBorder="1" applyAlignment="1">
      <alignment horizontal="center" vertical="center" wrapText="1"/>
    </xf>
    <xf numFmtId="0" fontId="0" fillId="5" borderId="1" xfId="0" applyFill="1" applyBorder="1" applyAlignment="1">
      <alignment horizontal="center" vertical="center"/>
    </xf>
    <xf numFmtId="164" fontId="0" fillId="5" borderId="1" xfId="2" applyNumberFormat="1" applyFont="1" applyFill="1" applyBorder="1" applyAlignment="1">
      <alignment horizontal="center" vertical="center" wrapText="1"/>
    </xf>
    <xf numFmtId="0" fontId="1" fillId="0" borderId="0" xfId="0" applyFont="1" applyAlignment="1">
      <alignment horizontal="right"/>
    </xf>
    <xf numFmtId="0" fontId="14" fillId="0" borderId="0" xfId="0" applyFont="1" applyBorder="1" applyAlignment="1">
      <alignment horizontal="right"/>
    </xf>
    <xf numFmtId="165" fontId="15" fillId="18" borderId="0" xfId="2" applyNumberFormat="1" applyFont="1" applyFill="1" applyBorder="1" applyAlignment="1">
      <alignment horizontal="center" vertical="center"/>
    </xf>
    <xf numFmtId="0" fontId="14" fillId="0" borderId="34" xfId="0" applyFont="1" applyBorder="1" applyAlignment="1">
      <alignment horizontal="right"/>
    </xf>
    <xf numFmtId="165" fontId="15" fillId="18" borderId="9" xfId="2" applyNumberFormat="1" applyFont="1" applyFill="1" applyBorder="1" applyAlignment="1">
      <alignment horizontal="center" vertical="center"/>
    </xf>
    <xf numFmtId="165" fontId="15" fillId="18" borderId="11" xfId="2" applyNumberFormat="1" applyFont="1" applyFill="1" applyBorder="1" applyAlignment="1">
      <alignment horizontal="center" vertical="center"/>
    </xf>
    <xf numFmtId="0" fontId="6" fillId="0" borderId="0" xfId="0" applyFont="1" applyAlignment="1">
      <alignment horizontal="left"/>
    </xf>
    <xf numFmtId="0" fontId="0" fillId="0" borderId="0" xfId="0"/>
    <xf numFmtId="3" fontId="0" fillId="0" borderId="1" xfId="0" applyNumberFormat="1" applyBorder="1" applyAlignment="1">
      <alignment vertical="center" wrapText="1"/>
    </xf>
    <xf numFmtId="3" fontId="2" fillId="14" borderId="12" xfId="0" applyNumberFormat="1" applyFont="1" applyFill="1" applyBorder="1" applyAlignment="1">
      <alignment horizontal="center" vertical="center"/>
    </xf>
    <xf numFmtId="3" fontId="2" fillId="14" borderId="13" xfId="0" applyNumberFormat="1" applyFont="1" applyFill="1" applyBorder="1" applyAlignment="1">
      <alignment horizontal="center" vertical="center"/>
    </xf>
    <xf numFmtId="3" fontId="0" fillId="0" borderId="1" xfId="0" applyNumberFormat="1" applyFont="1" applyBorder="1" applyAlignment="1">
      <alignment vertical="center" wrapText="1"/>
    </xf>
    <xf numFmtId="3" fontId="1" fillId="15" borderId="1" xfId="0" applyNumberFormat="1" applyFont="1" applyFill="1" applyBorder="1" applyAlignment="1">
      <alignment horizontal="center" vertical="center"/>
    </xf>
    <xf numFmtId="0" fontId="5" fillId="0" borderId="17" xfId="0" applyFont="1" applyBorder="1" applyAlignment="1">
      <alignment vertical="center" wrapText="1"/>
    </xf>
    <xf numFmtId="0" fontId="0" fillId="0" borderId="17" xfId="0" applyBorder="1" applyAlignment="1">
      <alignment vertical="center" wrapText="1"/>
    </xf>
    <xf numFmtId="3" fontId="0" fillId="0" borderId="11" xfId="0" applyNumberFormat="1" applyBorder="1" applyAlignment="1">
      <alignment vertical="center" wrapText="1"/>
    </xf>
    <xf numFmtId="0" fontId="2" fillId="14" borderId="8" xfId="0" applyFont="1" applyFill="1" applyBorder="1" applyAlignment="1">
      <alignment horizontal="center" vertical="center"/>
    </xf>
    <xf numFmtId="0" fontId="4" fillId="0" borderId="0" xfId="0" applyFont="1"/>
    <xf numFmtId="3" fontId="2" fillId="0" borderId="1" xfId="0" applyNumberFormat="1" applyFont="1" applyBorder="1" applyAlignment="1">
      <alignment vertical="center"/>
    </xf>
    <xf numFmtId="3" fontId="4" fillId="0" borderId="1" xfId="0" applyNumberFormat="1" applyFont="1" applyBorder="1" applyAlignment="1">
      <alignment vertical="center"/>
    </xf>
    <xf numFmtId="3" fontId="10" fillId="16" borderId="1" xfId="0" applyNumberFormat="1" applyFont="1" applyFill="1" applyBorder="1" applyAlignment="1">
      <alignment vertical="center"/>
    </xf>
    <xf numFmtId="0" fontId="5" fillId="0" borderId="34" xfId="0" applyFont="1" applyBorder="1" applyAlignment="1">
      <alignment vertical="center" wrapText="1"/>
    </xf>
    <xf numFmtId="0" fontId="3" fillId="17" borderId="17" xfId="1" applyFill="1" applyBorder="1" applyAlignment="1" applyProtection="1">
      <alignment vertical="center"/>
    </xf>
    <xf numFmtId="0" fontId="0" fillId="0" borderId="1" xfId="0" applyFont="1" applyBorder="1"/>
    <xf numFmtId="166" fontId="17" fillId="0" borderId="1" xfId="0" applyNumberFormat="1" applyFont="1" applyFill="1" applyBorder="1"/>
    <xf numFmtId="0" fontId="0" fillId="0" borderId="34" xfId="0" applyBorder="1" applyAlignment="1">
      <alignment vertical="center" wrapText="1"/>
    </xf>
    <xf numFmtId="3" fontId="0" fillId="0" borderId="4" xfId="0" applyNumberFormat="1" applyBorder="1" applyAlignment="1">
      <alignment vertical="center" wrapText="1"/>
    </xf>
    <xf numFmtId="3" fontId="0" fillId="0" borderId="9" xfId="0" applyNumberFormat="1" applyBorder="1" applyAlignment="1">
      <alignment vertical="center" wrapText="1"/>
    </xf>
    <xf numFmtId="3" fontId="0" fillId="0" borderId="1" xfId="0" applyNumberFormat="1" applyFill="1" applyBorder="1" applyAlignment="1">
      <alignment vertical="center" wrapText="1"/>
    </xf>
    <xf numFmtId="3" fontId="2" fillId="0" borderId="0" xfId="0" applyNumberFormat="1" applyFont="1" applyBorder="1" applyAlignment="1">
      <alignment horizontal="center" vertical="center"/>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vertical="center"/>
    </xf>
    <xf numFmtId="1" fontId="9" fillId="0" borderId="0" xfId="2" applyNumberFormat="1" applyFont="1" applyFill="1" applyBorder="1" applyAlignment="1">
      <alignment vertical="center"/>
    </xf>
    <xf numFmtId="10" fontId="2" fillId="0" borderId="0" xfId="3" applyNumberFormat="1" applyFont="1" applyFill="1" applyBorder="1"/>
    <xf numFmtId="10" fontId="2" fillId="0" borderId="0" xfId="3" applyNumberFormat="1" applyFont="1" applyBorder="1"/>
    <xf numFmtId="10" fontId="2" fillId="0" borderId="39" xfId="3" applyNumberFormat="1" applyFont="1" applyBorder="1" applyAlignment="1">
      <alignment horizontal="center" vertical="center"/>
    </xf>
    <xf numFmtId="10" fontId="2" fillId="0" borderId="40" xfId="3" applyNumberFormat="1" applyFont="1" applyBorder="1" applyAlignment="1">
      <alignment horizontal="center" vertical="center"/>
    </xf>
    <xf numFmtId="10" fontId="2" fillId="0" borderId="14" xfId="3" applyNumberFormat="1" applyFont="1" applyBorder="1" applyAlignment="1">
      <alignment horizontal="center" vertical="center"/>
    </xf>
    <xf numFmtId="10" fontId="2" fillId="0" borderId="16" xfId="3" applyNumberFormat="1" applyFont="1" applyBorder="1" applyAlignment="1">
      <alignment horizontal="center" vertical="center"/>
    </xf>
    <xf numFmtId="10" fontId="2" fillId="0" borderId="5" xfId="3" applyNumberFormat="1" applyFont="1" applyBorder="1" applyAlignment="1">
      <alignment horizontal="center" vertical="center"/>
    </xf>
    <xf numFmtId="10" fontId="2" fillId="0" borderId="38" xfId="3"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1" fontId="9" fillId="16" borderId="24" xfId="2" applyNumberFormat="1" applyFont="1" applyFill="1" applyBorder="1" applyAlignment="1">
      <alignment horizontal="center" vertical="center"/>
    </xf>
    <xf numFmtId="1" fontId="9" fillId="16" borderId="25" xfId="2" applyNumberFormat="1" applyFont="1" applyFill="1" applyBorder="1" applyAlignment="1">
      <alignment horizontal="center" vertical="center"/>
    </xf>
    <xf numFmtId="1" fontId="9" fillId="16" borderId="29" xfId="2"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35" xfId="0" applyFont="1" applyFill="1" applyBorder="1" applyAlignment="1">
      <alignment horizontal="right" vertical="center"/>
    </xf>
    <xf numFmtId="3" fontId="10" fillId="17" borderId="21" xfId="0" applyNumberFormat="1" applyFont="1" applyFill="1" applyBorder="1" applyAlignment="1">
      <alignment horizontal="center" vertical="center" wrapText="1"/>
    </xf>
    <xf numFmtId="3" fontId="10" fillId="17" borderId="22" xfId="0" applyNumberFormat="1" applyFont="1" applyFill="1" applyBorder="1" applyAlignment="1">
      <alignment horizontal="center" vertical="center" wrapText="1"/>
    </xf>
    <xf numFmtId="3" fontId="2" fillId="0" borderId="36" xfId="0" applyNumberFormat="1" applyFont="1" applyBorder="1" applyAlignment="1">
      <alignment horizontal="center" vertical="center"/>
    </xf>
    <xf numFmtId="3" fontId="2" fillId="0" borderId="37" xfId="0" applyNumberFormat="1" applyFont="1" applyBorder="1" applyAlignment="1">
      <alignment horizontal="center" vertical="center"/>
    </xf>
    <xf numFmtId="0" fontId="11" fillId="12" borderId="17" xfId="1" applyFont="1" applyFill="1" applyBorder="1" applyAlignment="1" applyProtection="1">
      <alignment horizontal="left" vertical="center" wrapText="1"/>
    </xf>
    <xf numFmtId="0" fontId="11" fillId="12" borderId="8" xfId="1" applyFont="1" applyFill="1" applyBorder="1" applyAlignment="1" applyProtection="1">
      <alignment horizontal="left" vertical="center" wrapText="1"/>
    </xf>
    <xf numFmtId="49" fontId="2" fillId="21" borderId="31" xfId="0" applyNumberFormat="1" applyFont="1" applyFill="1" applyBorder="1" applyAlignment="1">
      <alignment horizontal="left"/>
    </xf>
    <xf numFmtId="49" fontId="2" fillId="21" borderId="32" xfId="0" applyNumberFormat="1" applyFont="1" applyFill="1" applyBorder="1" applyAlignment="1">
      <alignment horizontal="left"/>
    </xf>
    <xf numFmtId="0" fontId="10" fillId="16" borderId="23"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4" fillId="0" borderId="2"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17" xfId="0" applyFont="1" applyFill="1" applyBorder="1" applyAlignment="1">
      <alignment horizontal="center" vertical="center" wrapText="1"/>
    </xf>
    <xf numFmtId="3" fontId="1" fillId="15" borderId="7" xfId="0" applyNumberFormat="1" applyFont="1" applyFill="1" applyBorder="1" applyAlignment="1">
      <alignment horizontal="center" vertical="center" wrapText="1"/>
    </xf>
    <xf numFmtId="0" fontId="0" fillId="15" borderId="7" xfId="0" applyFill="1" applyBorder="1" applyAlignment="1">
      <alignment horizontal="center" vertical="center" wrapText="1"/>
    </xf>
    <xf numFmtId="3" fontId="1" fillId="15" borderId="10" xfId="0" applyNumberFormat="1" applyFont="1" applyFill="1" applyBorder="1" applyAlignment="1">
      <alignment horizontal="center" vertical="center" wrapText="1"/>
    </xf>
    <xf numFmtId="3" fontId="1" fillId="15" borderId="11" xfId="0" applyNumberFormat="1" applyFont="1" applyFill="1" applyBorder="1" applyAlignment="1">
      <alignment horizontal="center" vertical="center" wrapText="1"/>
    </xf>
    <xf numFmtId="0" fontId="1" fillId="21" borderId="1" xfId="0" applyFont="1" applyFill="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0" fillId="5" borderId="15" xfId="0" applyFill="1" applyBorder="1" applyAlignment="1">
      <alignment horizontal="center" vertical="center"/>
    </xf>
    <xf numFmtId="3" fontId="0" fillId="0" borderId="4" xfId="0" quotePrefix="1" applyNumberFormat="1" applyBorder="1" applyAlignment="1">
      <alignment horizontal="right" vertical="center" wrapText="1"/>
    </xf>
    <xf numFmtId="3" fontId="0" fillId="0" borderId="2" xfId="0" quotePrefix="1" applyNumberFormat="1" applyBorder="1" applyAlignment="1">
      <alignment horizontal="right" vertical="center" wrapText="1"/>
    </xf>
    <xf numFmtId="3" fontId="0" fillId="0" borderId="9" xfId="0" applyNumberFormat="1" applyBorder="1" applyAlignment="1">
      <alignment horizontal="right" vertical="center" wrapText="1"/>
    </xf>
    <xf numFmtId="3" fontId="0" fillId="0" borderId="18" xfId="0" applyNumberFormat="1" applyBorder="1" applyAlignment="1">
      <alignment horizontal="right" vertical="center" wrapText="1"/>
    </xf>
    <xf numFmtId="3" fontId="0" fillId="0" borderId="4"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4" xfId="0" applyNumberFormat="1" applyBorder="1" applyAlignment="1">
      <alignment horizontal="right" vertical="center" wrapText="1"/>
    </xf>
    <xf numFmtId="3" fontId="0" fillId="0" borderId="2" xfId="0" applyNumberFormat="1" applyBorder="1" applyAlignment="1">
      <alignment horizontal="right" vertical="center" wrapText="1"/>
    </xf>
    <xf numFmtId="3" fontId="0" fillId="0" borderId="3" xfId="0" applyNumberFormat="1" applyBorder="1" applyAlignment="1">
      <alignment horizontal="right" vertical="center" wrapText="1"/>
    </xf>
    <xf numFmtId="3" fontId="0" fillId="0" borderId="19" xfId="0" applyNumberFormat="1" applyBorder="1" applyAlignment="1">
      <alignment horizontal="right" vertical="center" wrapText="1"/>
    </xf>
    <xf numFmtId="0" fontId="0" fillId="0" borderId="15" xfId="0" applyFill="1" applyBorder="1" applyAlignment="1">
      <alignment horizontal="left" vertical="center" wrapText="1"/>
    </xf>
    <xf numFmtId="0" fontId="2" fillId="21" borderId="1" xfId="0" applyFont="1" applyFill="1" applyBorder="1" applyAlignment="1">
      <alignment horizontal="left" vertical="center" wrapText="1"/>
    </xf>
    <xf numFmtId="0" fontId="0" fillId="0" borderId="1" xfId="0" applyFont="1" applyBorder="1" applyAlignment="1">
      <alignment horizontal="left" vertical="center" wrapText="1"/>
    </xf>
    <xf numFmtId="0" fontId="1" fillId="13" borderId="5" xfId="0" applyFont="1" applyFill="1" applyBorder="1" applyAlignment="1">
      <alignment horizontal="center" vertical="center" wrapText="1"/>
    </xf>
    <xf numFmtId="0" fontId="1" fillId="13" borderId="20" xfId="0" applyFont="1" applyFill="1" applyBorder="1" applyAlignment="1">
      <alignment horizontal="center" vertical="center" wrapText="1"/>
    </xf>
    <xf numFmtId="0" fontId="0" fillId="5" borderId="33" xfId="0" applyFill="1" applyBorder="1" applyAlignment="1">
      <alignment horizontal="left" vertical="center"/>
    </xf>
    <xf numFmtId="3" fontId="5" fillId="0" borderId="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cellXfs>
  <cellStyles count="4">
    <cellStyle name="Hipervínculo" xfId="1" builtinId="8"/>
    <cellStyle name="Millares" xfId="2" builtinId="3"/>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88152722907175E-2"/>
          <c:y val="6.7808772510105322E-2"/>
          <c:w val="0.88759440324091632"/>
          <c:h val="0.79797426079327238"/>
        </c:manualLayout>
      </c:layout>
      <c:barChart>
        <c:barDir val="col"/>
        <c:grouping val="clustered"/>
        <c:varyColors val="0"/>
        <c:ser>
          <c:idx val="1"/>
          <c:order val="0"/>
          <c:tx>
            <c:strRef>
              <c:f>RESUMEN!$C$32</c:f>
              <c:strCache>
                <c:ptCount val="1"/>
                <c:pt idx="0">
                  <c:v>INGRESO POR MEMBRESIA</c:v>
                </c:pt>
              </c:strCache>
            </c:strRef>
          </c:tx>
          <c:spPr>
            <a:solidFill>
              <a:srgbClr val="00B050"/>
            </a:solidFill>
            <a:effectLst>
              <a:outerShdw blurRad="50800" dist="38100" dir="2700000" algn="tl" rotWithShape="0">
                <a:prstClr val="black">
                  <a:alpha val="40000"/>
                </a:prstClr>
              </a:outerShdw>
            </a:effectLst>
          </c:spPr>
          <c:invertIfNegative val="0"/>
          <c:dLbls>
            <c:numFmt formatCode="#,##0_ ;[Red]\-#,##0\ " sourceLinked="0"/>
            <c:showLegendKey val="0"/>
            <c:showVal val="1"/>
            <c:showCatName val="0"/>
            <c:showSerName val="0"/>
            <c:showPercent val="0"/>
            <c:showBubbleSize val="0"/>
            <c:showLeaderLines val="0"/>
          </c:dLbls>
          <c:cat>
            <c:strRef>
              <c:f>RESUMEN!$D$30:$G$30</c:f>
              <c:strCache>
                <c:ptCount val="4"/>
                <c:pt idx="0">
                  <c:v>AÑO 2014</c:v>
                </c:pt>
                <c:pt idx="1">
                  <c:v>AÑO 2015</c:v>
                </c:pt>
                <c:pt idx="2">
                  <c:v>AÑO 2016</c:v>
                </c:pt>
                <c:pt idx="3">
                  <c:v>AÑO 2017</c:v>
                </c:pt>
              </c:strCache>
            </c:strRef>
          </c:cat>
          <c:val>
            <c:numRef>
              <c:f>RESUMEN!$D$32:$G$32</c:f>
              <c:numCache>
                <c:formatCode>#,##0.00_ ;[Red]\-#,##0.00\ </c:formatCode>
                <c:ptCount val="4"/>
                <c:pt idx="0">
                  <c:v>186000</c:v>
                </c:pt>
                <c:pt idx="1">
                  <c:v>186000</c:v>
                </c:pt>
                <c:pt idx="2">
                  <c:v>186000</c:v>
                </c:pt>
                <c:pt idx="3">
                  <c:v>186000</c:v>
                </c:pt>
              </c:numCache>
            </c:numRef>
          </c:val>
        </c:ser>
        <c:ser>
          <c:idx val="2"/>
          <c:order val="1"/>
          <c:tx>
            <c:strRef>
              <c:f>RESUMEN!$C$33</c:f>
              <c:strCache>
                <c:ptCount val="1"/>
                <c:pt idx="0">
                  <c:v>FONDOS DISPONIBLES</c:v>
                </c:pt>
              </c:strCache>
            </c:strRef>
          </c:tx>
          <c:spPr>
            <a:solidFill>
              <a:srgbClr val="0070C0"/>
            </a:solidFill>
            <a:effectLst>
              <a:outerShdw blurRad="50800" dist="38100" dir="2700000" algn="tl" rotWithShape="0">
                <a:prstClr val="black">
                  <a:alpha val="40000"/>
                </a:prstClr>
              </a:outerShdw>
            </a:effectLst>
          </c:spPr>
          <c:invertIfNegative val="0"/>
          <c:dLbls>
            <c:numFmt formatCode="#,##0_ ;[Red]\-#,##0\ " sourceLinked="0"/>
            <c:showLegendKey val="0"/>
            <c:showVal val="1"/>
            <c:showCatName val="0"/>
            <c:showSerName val="0"/>
            <c:showPercent val="0"/>
            <c:showBubbleSize val="0"/>
            <c:showLeaderLines val="0"/>
          </c:dLbls>
          <c:cat>
            <c:strRef>
              <c:f>RESUMEN!$D$30:$G$30</c:f>
              <c:strCache>
                <c:ptCount val="4"/>
                <c:pt idx="0">
                  <c:v>AÑO 2014</c:v>
                </c:pt>
                <c:pt idx="1">
                  <c:v>AÑO 2015</c:v>
                </c:pt>
                <c:pt idx="2">
                  <c:v>AÑO 2016</c:v>
                </c:pt>
                <c:pt idx="3">
                  <c:v>AÑO 2017</c:v>
                </c:pt>
              </c:strCache>
            </c:strRef>
          </c:cat>
          <c:val>
            <c:numRef>
              <c:f>RESUMEN!$D$33:$G$33</c:f>
              <c:numCache>
                <c:formatCode>#,##0.00_ ;[Red]\-#,##0.00\ </c:formatCode>
                <c:ptCount val="4"/>
                <c:pt idx="0">
                  <c:v>1100031.29</c:v>
                </c:pt>
                <c:pt idx="1">
                  <c:v>787401.29</c:v>
                </c:pt>
                <c:pt idx="2">
                  <c:v>474771.29000000004</c:v>
                </c:pt>
                <c:pt idx="3">
                  <c:v>162141.29000000004</c:v>
                </c:pt>
              </c:numCache>
            </c:numRef>
          </c:val>
        </c:ser>
        <c:ser>
          <c:idx val="4"/>
          <c:order val="2"/>
          <c:tx>
            <c:strRef>
              <c:f>RESUMEN!$C$35</c:f>
              <c:strCache>
                <c:ptCount val="1"/>
                <c:pt idx="0">
                  <c:v>SALDO PRESUPUESTARIO</c:v>
                </c:pt>
              </c:strCache>
            </c:strRef>
          </c:tx>
          <c:spPr>
            <a:solidFill>
              <a:srgbClr val="FF0000"/>
            </a:solidFill>
            <a:effectLst>
              <a:outerShdw blurRad="50800" dist="38100" dir="2700000" algn="tl" rotWithShape="0">
                <a:prstClr val="black">
                  <a:alpha val="40000"/>
                </a:prstClr>
              </a:outerShdw>
            </a:effectLst>
          </c:spPr>
          <c:invertIfNegative val="0"/>
          <c:dLbls>
            <c:dLbl>
              <c:idx val="0"/>
              <c:layout>
                <c:manualLayout>
                  <c:x val="6.409290043541494E-3"/>
                  <c:y val="0"/>
                </c:manualLayout>
              </c:layout>
              <c:showLegendKey val="0"/>
              <c:showVal val="1"/>
              <c:showCatName val="0"/>
              <c:showSerName val="0"/>
              <c:showPercent val="0"/>
              <c:showBubbleSize val="0"/>
            </c:dLbl>
            <c:dLbl>
              <c:idx val="3"/>
              <c:layout>
                <c:manualLayout>
                  <c:x val="0"/>
                  <c:y val="8.3950623812627488E-3"/>
                </c:manualLayout>
              </c:layout>
              <c:showLegendKey val="0"/>
              <c:showVal val="1"/>
              <c:showCatName val="0"/>
              <c:showSerName val="0"/>
              <c:showPercent val="0"/>
              <c:showBubbleSize val="0"/>
            </c:dLbl>
            <c:numFmt formatCode="#,##0_ ;[Red]\-#,##0\ " sourceLinked="0"/>
            <c:showLegendKey val="0"/>
            <c:showVal val="1"/>
            <c:showCatName val="0"/>
            <c:showSerName val="0"/>
            <c:showPercent val="0"/>
            <c:showBubbleSize val="0"/>
            <c:showLeaderLines val="0"/>
          </c:dLbls>
          <c:cat>
            <c:strRef>
              <c:f>RESUMEN!$D$30:$G$30</c:f>
              <c:strCache>
                <c:ptCount val="4"/>
                <c:pt idx="0">
                  <c:v>AÑO 2014</c:v>
                </c:pt>
                <c:pt idx="1">
                  <c:v>AÑO 2015</c:v>
                </c:pt>
                <c:pt idx="2">
                  <c:v>AÑO 2016</c:v>
                </c:pt>
                <c:pt idx="3">
                  <c:v>AÑO 2017</c:v>
                </c:pt>
              </c:strCache>
            </c:strRef>
          </c:cat>
          <c:val>
            <c:numRef>
              <c:f>RESUMEN!$D$35:$G$35</c:f>
              <c:numCache>
                <c:formatCode>#,##0.00_ ;[Red]\-#,##0.00\ </c:formatCode>
                <c:ptCount val="4"/>
                <c:pt idx="0">
                  <c:v>601401.29</c:v>
                </c:pt>
                <c:pt idx="1">
                  <c:v>288771.29000000004</c:v>
                </c:pt>
                <c:pt idx="2">
                  <c:v>-23858.709999999963</c:v>
                </c:pt>
                <c:pt idx="3">
                  <c:v>-336488.70999999996</c:v>
                </c:pt>
              </c:numCache>
            </c:numRef>
          </c:val>
        </c:ser>
        <c:dLbls>
          <c:showLegendKey val="0"/>
          <c:showVal val="0"/>
          <c:showCatName val="0"/>
          <c:showSerName val="0"/>
          <c:showPercent val="0"/>
          <c:showBubbleSize val="0"/>
        </c:dLbls>
        <c:gapWidth val="150"/>
        <c:axId val="93216128"/>
        <c:axId val="93238400"/>
      </c:barChart>
      <c:catAx>
        <c:axId val="93216128"/>
        <c:scaling>
          <c:orientation val="minMax"/>
        </c:scaling>
        <c:delete val="0"/>
        <c:axPos val="b"/>
        <c:majorTickMark val="out"/>
        <c:minorTickMark val="none"/>
        <c:tickLblPos val="nextTo"/>
        <c:crossAx val="93238400"/>
        <c:crosses val="autoZero"/>
        <c:auto val="1"/>
        <c:lblAlgn val="ctr"/>
        <c:lblOffset val="100"/>
        <c:noMultiLvlLbl val="0"/>
      </c:catAx>
      <c:valAx>
        <c:axId val="93238400"/>
        <c:scaling>
          <c:orientation val="minMax"/>
        </c:scaling>
        <c:delete val="0"/>
        <c:axPos val="l"/>
        <c:majorGridlines/>
        <c:numFmt formatCode="#,##0_ ;[Red]\-#,##0\ " sourceLinked="0"/>
        <c:majorTickMark val="out"/>
        <c:minorTickMark val="none"/>
        <c:tickLblPos val="nextTo"/>
        <c:crossAx val="93216128"/>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ESUMEN!A1"/></Relationships>
</file>

<file path=xl/drawings/_rels/drawing10.xml.rels><?xml version="1.0" encoding="UTF-8" standalone="yes"?>
<Relationships xmlns="http://schemas.openxmlformats.org/package/2006/relationships"><Relationship Id="rId1" Type="http://schemas.openxmlformats.org/officeDocument/2006/relationships/hyperlink" Target="#RESUMEN!A1"/></Relationships>
</file>

<file path=xl/drawings/_rels/drawing11.xml.rels><?xml version="1.0" encoding="UTF-8" standalone="yes"?>
<Relationships xmlns="http://schemas.openxmlformats.org/package/2006/relationships"><Relationship Id="rId1" Type="http://schemas.openxmlformats.org/officeDocument/2006/relationships/hyperlink" Target="#RESUMEN!A1"/></Relationships>
</file>

<file path=xl/drawings/_rels/drawing12.xml.rels><?xml version="1.0" encoding="UTF-8" standalone="yes"?>
<Relationships xmlns="http://schemas.openxmlformats.org/package/2006/relationships"><Relationship Id="rId1" Type="http://schemas.openxmlformats.org/officeDocument/2006/relationships/hyperlink" Target="#RESUMEN!A1"/></Relationships>
</file>

<file path=xl/drawings/_rels/drawing13.xml.rels><?xml version="1.0" encoding="UTF-8" standalone="yes"?>
<Relationships xmlns="http://schemas.openxmlformats.org/package/2006/relationships"><Relationship Id="rId1" Type="http://schemas.openxmlformats.org/officeDocument/2006/relationships/hyperlink" Target="#RESUMEN!A1"/></Relationships>
</file>

<file path=xl/drawings/_rels/drawing14.xml.rels><?xml version="1.0" encoding="UTF-8" standalone="yes"?>
<Relationships xmlns="http://schemas.openxmlformats.org/package/2006/relationships"><Relationship Id="rId1" Type="http://schemas.openxmlformats.org/officeDocument/2006/relationships/hyperlink" Target="#RESUMEN!A1"/></Relationships>
</file>

<file path=xl/drawings/_rels/drawing15.xml.rels><?xml version="1.0" encoding="UTF-8" standalone="yes"?>
<Relationships xmlns="http://schemas.openxmlformats.org/package/2006/relationships"><Relationship Id="rId1" Type="http://schemas.openxmlformats.org/officeDocument/2006/relationships/hyperlink" Target="#RESUMEN!A1"/></Relationships>
</file>

<file path=xl/drawings/_rels/drawing2.xml.rels><?xml version="1.0" encoding="UTF-8" standalone="yes"?>
<Relationships xmlns="http://schemas.openxmlformats.org/package/2006/relationships"><Relationship Id="rId1" Type="http://schemas.openxmlformats.org/officeDocument/2006/relationships/hyperlink" Target="#RESUMEN!A1"/></Relationships>
</file>

<file path=xl/drawings/_rels/drawing3.xml.rels><?xml version="1.0" encoding="UTF-8" standalone="yes"?>
<Relationships xmlns="http://schemas.openxmlformats.org/package/2006/relationships"><Relationship Id="rId1" Type="http://schemas.openxmlformats.org/officeDocument/2006/relationships/hyperlink" Target="#RESUMEN!A1"/></Relationships>
</file>

<file path=xl/drawings/_rels/drawing4.xml.rels><?xml version="1.0" encoding="UTF-8" standalone="yes"?>
<Relationships xmlns="http://schemas.openxmlformats.org/package/2006/relationships"><Relationship Id="rId1" Type="http://schemas.openxmlformats.org/officeDocument/2006/relationships/hyperlink" Target="#RESUMEN!A1"/></Relationships>
</file>

<file path=xl/drawings/_rels/drawing5.xml.rels><?xml version="1.0" encoding="UTF-8" standalone="yes"?>
<Relationships xmlns="http://schemas.openxmlformats.org/package/2006/relationships"><Relationship Id="rId1" Type="http://schemas.openxmlformats.org/officeDocument/2006/relationships/hyperlink" Target="#RESUMEN!A1"/></Relationships>
</file>

<file path=xl/drawings/_rels/drawing6.xml.rels><?xml version="1.0" encoding="UTF-8" standalone="yes"?>
<Relationships xmlns="http://schemas.openxmlformats.org/package/2006/relationships"><Relationship Id="rId1" Type="http://schemas.openxmlformats.org/officeDocument/2006/relationships/hyperlink" Target="#RESUMEN!A1"/></Relationships>
</file>

<file path=xl/drawings/_rels/drawing7.xml.rels><?xml version="1.0" encoding="UTF-8" standalone="yes"?>
<Relationships xmlns="http://schemas.openxmlformats.org/package/2006/relationships"><Relationship Id="rId1" Type="http://schemas.openxmlformats.org/officeDocument/2006/relationships/hyperlink" Target="#RESUMEN!A1"/></Relationships>
</file>

<file path=xl/drawings/_rels/drawing8.xml.rels><?xml version="1.0" encoding="UTF-8" standalone="yes"?>
<Relationships xmlns="http://schemas.openxmlformats.org/package/2006/relationships"><Relationship Id="rId1" Type="http://schemas.openxmlformats.org/officeDocument/2006/relationships/hyperlink" Target="#RESUMEN!A1"/></Relationships>
</file>

<file path=xl/drawings/_rels/drawing9.xml.rels><?xml version="1.0" encoding="UTF-8" standalone="yes"?>
<Relationships xmlns="http://schemas.openxmlformats.org/package/2006/relationships"><Relationship Id="rId1" Type="http://schemas.openxmlformats.org/officeDocument/2006/relationships/hyperlink" Target="#RESUME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29</xdr:row>
      <xdr:rowOff>0</xdr:rowOff>
    </xdr:from>
    <xdr:to>
      <xdr:col>18</xdr:col>
      <xdr:colOff>504825</xdr:colOff>
      <xdr:row>31</xdr:row>
      <xdr:rowOff>0</xdr:rowOff>
    </xdr:to>
    <xdr:sp macro="" textlink="">
      <xdr:nvSpPr>
        <xdr:cNvPr id="6" name="5 Llamada de flecha a la izquierda">
          <a:hlinkClick xmlns:r="http://schemas.openxmlformats.org/officeDocument/2006/relationships" r:id="rId1"/>
        </xdr:cNvPr>
        <xdr:cNvSpPr/>
      </xdr:nvSpPr>
      <xdr:spPr>
        <a:xfrm>
          <a:off x="12773025" y="190500"/>
          <a:ext cx="1266825" cy="666750"/>
        </a:xfrm>
        <a:prstGeom prst="lef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L" sz="1100"/>
            <a:t>RESUMEN</a:t>
          </a:r>
        </a:p>
      </xdr:txBody>
    </xdr:sp>
    <xdr:clientData/>
  </xdr:twoCellAnchor>
  <xdr:twoCellAnchor>
    <xdr:from>
      <xdr:col>1</xdr:col>
      <xdr:colOff>4201</xdr:colOff>
      <xdr:row>27</xdr:row>
      <xdr:rowOff>168087</xdr:rowOff>
    </xdr:from>
    <xdr:to>
      <xdr:col>10</xdr:col>
      <xdr:colOff>537882</xdr:colOff>
      <xdr:row>50</xdr:row>
      <xdr:rowOff>56028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73025</xdr:colOff>
      <xdr:row>9</xdr:row>
      <xdr:rowOff>95250</xdr:rowOff>
    </xdr:from>
    <xdr:to>
      <xdr:col>5</xdr:col>
      <xdr:colOff>850899</xdr:colOff>
      <xdr:row>11</xdr:row>
      <xdr:rowOff>142875</xdr:rowOff>
    </xdr:to>
    <xdr:sp macro="" textlink="">
      <xdr:nvSpPr>
        <xdr:cNvPr id="2" name="1 Flecha izquierda">
          <a:hlinkClick xmlns:r="http://schemas.openxmlformats.org/officeDocument/2006/relationships" r:id="rId1"/>
        </xdr:cNvPr>
        <xdr:cNvSpPr/>
      </xdr:nvSpPr>
      <xdr:spPr>
        <a:xfrm>
          <a:off x="6042025" y="3365500"/>
          <a:ext cx="777874" cy="44450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41275</xdr:colOff>
      <xdr:row>6</xdr:row>
      <xdr:rowOff>120650</xdr:rowOff>
    </xdr:from>
    <xdr:to>
      <xdr:col>5</xdr:col>
      <xdr:colOff>819149</xdr:colOff>
      <xdr:row>8</xdr:row>
      <xdr:rowOff>177800</xdr:rowOff>
    </xdr:to>
    <xdr:sp macro="" textlink="">
      <xdr:nvSpPr>
        <xdr:cNvPr id="2" name="1 Flecha izquierda">
          <a:hlinkClick xmlns:r="http://schemas.openxmlformats.org/officeDocument/2006/relationships" r:id="rId1"/>
        </xdr:cNvPr>
        <xdr:cNvSpPr/>
      </xdr:nvSpPr>
      <xdr:spPr>
        <a:xfrm>
          <a:off x="6089650" y="2787650"/>
          <a:ext cx="77787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644525</xdr:colOff>
      <xdr:row>10</xdr:row>
      <xdr:rowOff>123825</xdr:rowOff>
    </xdr:from>
    <xdr:to>
      <xdr:col>5</xdr:col>
      <xdr:colOff>739774</xdr:colOff>
      <xdr:row>12</xdr:row>
      <xdr:rowOff>180975</xdr:rowOff>
    </xdr:to>
    <xdr:sp macro="" textlink="">
      <xdr:nvSpPr>
        <xdr:cNvPr id="2" name="1 Flecha izquierda">
          <a:hlinkClick xmlns:r="http://schemas.openxmlformats.org/officeDocument/2006/relationships" r:id="rId1"/>
        </xdr:cNvPr>
        <xdr:cNvSpPr/>
      </xdr:nvSpPr>
      <xdr:spPr>
        <a:xfrm>
          <a:off x="5962650" y="3775075"/>
          <a:ext cx="77787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6350</xdr:colOff>
      <xdr:row>16</xdr:row>
      <xdr:rowOff>127000</xdr:rowOff>
    </xdr:from>
    <xdr:to>
      <xdr:col>5</xdr:col>
      <xdr:colOff>784224</xdr:colOff>
      <xdr:row>18</xdr:row>
      <xdr:rowOff>184150</xdr:rowOff>
    </xdr:to>
    <xdr:sp macro="" textlink="">
      <xdr:nvSpPr>
        <xdr:cNvPr id="2" name="1 Flecha izquierda">
          <a:hlinkClick xmlns:r="http://schemas.openxmlformats.org/officeDocument/2006/relationships" r:id="rId1"/>
        </xdr:cNvPr>
        <xdr:cNvSpPr/>
      </xdr:nvSpPr>
      <xdr:spPr>
        <a:xfrm>
          <a:off x="6086475" y="8699500"/>
          <a:ext cx="77787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631825</xdr:colOff>
      <xdr:row>6</xdr:row>
      <xdr:rowOff>57150</xdr:rowOff>
    </xdr:from>
    <xdr:to>
      <xdr:col>5</xdr:col>
      <xdr:colOff>727074</xdr:colOff>
      <xdr:row>8</xdr:row>
      <xdr:rowOff>114300</xdr:rowOff>
    </xdr:to>
    <xdr:sp macro="" textlink="">
      <xdr:nvSpPr>
        <xdr:cNvPr id="2" name="1 Flecha izquierda">
          <a:hlinkClick xmlns:r="http://schemas.openxmlformats.org/officeDocument/2006/relationships" r:id="rId1"/>
        </xdr:cNvPr>
        <xdr:cNvSpPr/>
      </xdr:nvSpPr>
      <xdr:spPr>
        <a:xfrm>
          <a:off x="6092825" y="2184400"/>
          <a:ext cx="77787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631825</xdr:colOff>
      <xdr:row>6</xdr:row>
      <xdr:rowOff>57150</xdr:rowOff>
    </xdr:from>
    <xdr:to>
      <xdr:col>5</xdr:col>
      <xdr:colOff>727074</xdr:colOff>
      <xdr:row>8</xdr:row>
      <xdr:rowOff>114300</xdr:rowOff>
    </xdr:to>
    <xdr:sp macro="" textlink="">
      <xdr:nvSpPr>
        <xdr:cNvPr id="2" name="1 Flecha izquierda">
          <a:hlinkClick xmlns:r="http://schemas.openxmlformats.org/officeDocument/2006/relationships" r:id="rId1"/>
        </xdr:cNvPr>
        <xdr:cNvSpPr/>
      </xdr:nvSpPr>
      <xdr:spPr>
        <a:xfrm>
          <a:off x="5889625" y="2276475"/>
          <a:ext cx="77152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17</xdr:row>
      <xdr:rowOff>114300</xdr:rowOff>
    </xdr:from>
    <xdr:to>
      <xdr:col>5</xdr:col>
      <xdr:colOff>885824</xdr:colOff>
      <xdr:row>19</xdr:row>
      <xdr:rowOff>171450</xdr:rowOff>
    </xdr:to>
    <xdr:sp macro="" textlink="">
      <xdr:nvSpPr>
        <xdr:cNvPr id="2" name="1 Flecha izquierda">
          <a:hlinkClick xmlns:r="http://schemas.openxmlformats.org/officeDocument/2006/relationships" r:id="rId1"/>
        </xdr:cNvPr>
        <xdr:cNvSpPr/>
      </xdr:nvSpPr>
      <xdr:spPr>
        <a:xfrm>
          <a:off x="6010275" y="6296025"/>
          <a:ext cx="781049"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63500</xdr:colOff>
      <xdr:row>12</xdr:row>
      <xdr:rowOff>28575</xdr:rowOff>
    </xdr:from>
    <xdr:to>
      <xdr:col>5</xdr:col>
      <xdr:colOff>841374</xdr:colOff>
      <xdr:row>14</xdr:row>
      <xdr:rowOff>47625</xdr:rowOff>
    </xdr:to>
    <xdr:sp macro="" textlink="">
      <xdr:nvSpPr>
        <xdr:cNvPr id="2" name="1 Flecha izquierda">
          <a:hlinkClick xmlns:r="http://schemas.openxmlformats.org/officeDocument/2006/relationships" r:id="rId1"/>
        </xdr:cNvPr>
        <xdr:cNvSpPr/>
      </xdr:nvSpPr>
      <xdr:spPr>
        <a:xfrm>
          <a:off x="6032500" y="3965575"/>
          <a:ext cx="777874" cy="43180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310055</xdr:colOff>
      <xdr:row>15</xdr:row>
      <xdr:rowOff>47625</xdr:rowOff>
    </xdr:from>
    <xdr:to>
      <xdr:col>5</xdr:col>
      <xdr:colOff>1091761</xdr:colOff>
      <xdr:row>17</xdr:row>
      <xdr:rowOff>104775</xdr:rowOff>
    </xdr:to>
    <xdr:sp macro="" textlink="">
      <xdr:nvSpPr>
        <xdr:cNvPr id="2" name="1 Flecha izquierda">
          <a:hlinkClick xmlns:r="http://schemas.openxmlformats.org/officeDocument/2006/relationships" r:id="rId1"/>
        </xdr:cNvPr>
        <xdr:cNvSpPr/>
      </xdr:nvSpPr>
      <xdr:spPr>
        <a:xfrm>
          <a:off x="5880538" y="4048125"/>
          <a:ext cx="781706"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121710</xdr:colOff>
      <xdr:row>8</xdr:row>
      <xdr:rowOff>74083</xdr:rowOff>
    </xdr:from>
    <xdr:to>
      <xdr:col>5</xdr:col>
      <xdr:colOff>889000</xdr:colOff>
      <xdr:row>10</xdr:row>
      <xdr:rowOff>131233</xdr:rowOff>
    </xdr:to>
    <xdr:sp macro="" textlink="">
      <xdr:nvSpPr>
        <xdr:cNvPr id="2" name="1 Flecha izquierda">
          <a:hlinkClick xmlns:r="http://schemas.openxmlformats.org/officeDocument/2006/relationships" r:id="rId1"/>
        </xdr:cNvPr>
        <xdr:cNvSpPr/>
      </xdr:nvSpPr>
      <xdr:spPr>
        <a:xfrm>
          <a:off x="6598710" y="2328333"/>
          <a:ext cx="767290"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123826</xdr:colOff>
      <xdr:row>9</xdr:row>
      <xdr:rowOff>47625</xdr:rowOff>
    </xdr:from>
    <xdr:to>
      <xdr:col>5</xdr:col>
      <xdr:colOff>901700</xdr:colOff>
      <xdr:row>11</xdr:row>
      <xdr:rowOff>104775</xdr:rowOff>
    </xdr:to>
    <xdr:sp macro="" textlink="">
      <xdr:nvSpPr>
        <xdr:cNvPr id="2" name="1 Flecha izquierda">
          <a:hlinkClick xmlns:r="http://schemas.openxmlformats.org/officeDocument/2006/relationships" r:id="rId1"/>
        </xdr:cNvPr>
        <xdr:cNvSpPr/>
      </xdr:nvSpPr>
      <xdr:spPr>
        <a:xfrm>
          <a:off x="6727826" y="3571875"/>
          <a:ext cx="777874"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209551</xdr:colOff>
      <xdr:row>17</xdr:row>
      <xdr:rowOff>95250</xdr:rowOff>
    </xdr:from>
    <xdr:to>
      <xdr:col>5</xdr:col>
      <xdr:colOff>990600</xdr:colOff>
      <xdr:row>19</xdr:row>
      <xdr:rowOff>152400</xdr:rowOff>
    </xdr:to>
    <xdr:sp macro="" textlink="">
      <xdr:nvSpPr>
        <xdr:cNvPr id="2" name="1 Flecha izquierda">
          <a:hlinkClick xmlns:r="http://schemas.openxmlformats.org/officeDocument/2006/relationships" r:id="rId1"/>
        </xdr:cNvPr>
        <xdr:cNvSpPr/>
      </xdr:nvSpPr>
      <xdr:spPr>
        <a:xfrm>
          <a:off x="6410326" y="4438650"/>
          <a:ext cx="781049"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133351</xdr:colOff>
      <xdr:row>6</xdr:row>
      <xdr:rowOff>57150</xdr:rowOff>
    </xdr:from>
    <xdr:to>
      <xdr:col>5</xdr:col>
      <xdr:colOff>914400</xdr:colOff>
      <xdr:row>8</xdr:row>
      <xdr:rowOff>114300</xdr:rowOff>
    </xdr:to>
    <xdr:sp macro="" textlink="">
      <xdr:nvSpPr>
        <xdr:cNvPr id="2" name="1 Flecha izquierda">
          <a:hlinkClick xmlns:r="http://schemas.openxmlformats.org/officeDocument/2006/relationships" r:id="rId1"/>
        </xdr:cNvPr>
        <xdr:cNvSpPr/>
      </xdr:nvSpPr>
      <xdr:spPr>
        <a:xfrm>
          <a:off x="6143626" y="2162175"/>
          <a:ext cx="781049"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225425</xdr:colOff>
      <xdr:row>34</xdr:row>
      <xdr:rowOff>168275</xdr:rowOff>
    </xdr:from>
    <xdr:to>
      <xdr:col>5</xdr:col>
      <xdr:colOff>1006474</xdr:colOff>
      <xdr:row>37</xdr:row>
      <xdr:rowOff>34925</xdr:rowOff>
    </xdr:to>
    <xdr:sp macro="" textlink="">
      <xdr:nvSpPr>
        <xdr:cNvPr id="2" name="1 Flecha izquierda">
          <a:hlinkClick xmlns:r="http://schemas.openxmlformats.org/officeDocument/2006/relationships" r:id="rId1"/>
        </xdr:cNvPr>
        <xdr:cNvSpPr/>
      </xdr:nvSpPr>
      <xdr:spPr>
        <a:xfrm>
          <a:off x="7004050" y="8883650"/>
          <a:ext cx="781049" cy="438150"/>
        </a:xfrm>
        <a:prstGeom prst="lef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CL" sz="1100" b="1"/>
            <a:t>VOLVER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showGridLines="0" tabSelected="1" zoomScale="85" zoomScaleNormal="85" workbookViewId="0"/>
  </sheetViews>
  <sheetFormatPr baseColWidth="10" defaultColWidth="0" defaultRowHeight="15.75" zeroHeight="1" x14ac:dyDescent="0.25"/>
  <cols>
    <col min="1" max="1" width="1.85546875" style="37" customWidth="1"/>
    <col min="2" max="2" width="12.5703125" style="37" customWidth="1"/>
    <col min="3" max="3" width="56" style="37" customWidth="1"/>
    <col min="4" max="4" width="12.7109375" style="41" customWidth="1"/>
    <col min="5" max="5" width="10.42578125" style="41" customWidth="1"/>
    <col min="6" max="6" width="12.28515625" style="37" customWidth="1"/>
    <col min="7" max="7" width="11.7109375" style="37" customWidth="1"/>
    <col min="8" max="8" width="14" style="37" customWidth="1"/>
    <col min="9" max="9" width="10.85546875" style="37" customWidth="1"/>
    <col min="10" max="10" width="10.28515625" style="37" customWidth="1"/>
    <col min="11" max="11" width="10" style="37" customWidth="1"/>
    <col min="12" max="12" width="10.5703125" style="37" customWidth="1"/>
    <col min="13" max="13" width="1.140625" style="37" customWidth="1"/>
    <col min="14" max="14" width="0" style="37" hidden="1" customWidth="1"/>
    <col min="15" max="16384" width="11.42578125" style="37" hidden="1"/>
  </cols>
  <sheetData>
    <row r="1" spans="2:12" ht="25.5" customHeight="1" thickBot="1" x14ac:dyDescent="0.3">
      <c r="F1" s="167">
        <v>2014</v>
      </c>
      <c r="G1" s="168"/>
      <c r="H1" s="168"/>
      <c r="I1" s="169"/>
      <c r="J1" s="156"/>
      <c r="K1" s="156"/>
      <c r="L1" s="156"/>
    </row>
    <row r="2" spans="2:12" ht="51" customHeight="1" thickBot="1" x14ac:dyDescent="0.3">
      <c r="B2" s="180" t="s">
        <v>0</v>
      </c>
      <c r="C2" s="181"/>
      <c r="D2" s="181"/>
      <c r="E2" s="181"/>
      <c r="F2" s="118" t="s">
        <v>2</v>
      </c>
      <c r="G2" s="118" t="s">
        <v>1</v>
      </c>
      <c r="H2" s="118" t="s">
        <v>69</v>
      </c>
      <c r="I2" s="118" t="s">
        <v>4</v>
      </c>
      <c r="J2" s="172" t="s">
        <v>186</v>
      </c>
      <c r="K2" s="173"/>
      <c r="L2" s="154"/>
    </row>
    <row r="3" spans="2:12" x14ac:dyDescent="0.25">
      <c r="B3" s="112" t="s">
        <v>28</v>
      </c>
      <c r="C3" s="182" t="s">
        <v>29</v>
      </c>
      <c r="D3" s="182"/>
      <c r="E3" s="182"/>
      <c r="F3" s="113">
        <f>PRES!C17</f>
        <v>904750</v>
      </c>
      <c r="G3" s="114">
        <f>PRES!D17</f>
        <v>45000</v>
      </c>
      <c r="H3" s="115" t="str">
        <f>PRES!E17</f>
        <v>Apoyo</v>
      </c>
      <c r="I3" s="116">
        <f>SUM(F3:H3)</f>
        <v>949750</v>
      </c>
      <c r="J3" s="174" t="s">
        <v>187</v>
      </c>
      <c r="K3" s="175"/>
      <c r="L3" s="155"/>
    </row>
    <row r="4" spans="2:12" x14ac:dyDescent="0.25">
      <c r="B4" s="94" t="s">
        <v>15</v>
      </c>
      <c r="C4" s="165" t="s">
        <v>27</v>
      </c>
      <c r="D4" s="165"/>
      <c r="E4" s="165"/>
      <c r="F4" s="84">
        <f>S.E.!C12</f>
        <v>623760</v>
      </c>
      <c r="G4" s="142">
        <f>S.E.!D12</f>
        <v>18000</v>
      </c>
      <c r="H4" s="143" t="str">
        <f>S.E.!E12</f>
        <v>Apoyo</v>
      </c>
      <c r="I4" s="144">
        <f>SUM(F4:H4)</f>
        <v>641760</v>
      </c>
      <c r="J4" s="163">
        <v>0.87970000000000004</v>
      </c>
      <c r="K4" s="164"/>
      <c r="L4" s="155"/>
    </row>
    <row r="5" spans="2:12" x14ac:dyDescent="0.25">
      <c r="B5" s="96" t="s">
        <v>5</v>
      </c>
      <c r="C5" s="165" t="s">
        <v>19</v>
      </c>
      <c r="D5" s="165"/>
      <c r="E5" s="165"/>
      <c r="F5" s="143">
        <f>CCR!C15</f>
        <v>114000</v>
      </c>
      <c r="G5" s="142">
        <f>CCR!D15</f>
        <v>99000</v>
      </c>
      <c r="H5" s="143" t="str">
        <f>CCR!E15</f>
        <v>Apoyo</v>
      </c>
      <c r="I5" s="144">
        <f t="shared" ref="I5:I18" si="0">SUM(F5:H5)</f>
        <v>213000</v>
      </c>
      <c r="J5" s="163">
        <v>0.37680000000000002</v>
      </c>
      <c r="K5" s="164"/>
      <c r="L5" s="155"/>
    </row>
    <row r="6" spans="2:12" x14ac:dyDescent="0.25">
      <c r="B6" s="97" t="s">
        <v>6</v>
      </c>
      <c r="C6" s="165" t="s">
        <v>20</v>
      </c>
      <c r="D6" s="165"/>
      <c r="E6" s="165"/>
      <c r="F6" s="143">
        <f>CER!C8</f>
        <v>15000</v>
      </c>
      <c r="G6" s="142">
        <f>CER!D8</f>
        <v>0</v>
      </c>
      <c r="H6" s="143">
        <f>CER!E8</f>
        <v>0</v>
      </c>
      <c r="I6" s="144">
        <f t="shared" si="0"/>
        <v>15000</v>
      </c>
      <c r="J6" s="163" t="s">
        <v>187</v>
      </c>
      <c r="K6" s="164"/>
      <c r="L6" s="155"/>
    </row>
    <row r="7" spans="2:12" x14ac:dyDescent="0.25">
      <c r="B7" s="98" t="s">
        <v>7</v>
      </c>
      <c r="C7" s="165" t="s">
        <v>21</v>
      </c>
      <c r="D7" s="165"/>
      <c r="E7" s="165"/>
      <c r="F7" s="143">
        <f>CEDEIR!C9</f>
        <v>14000</v>
      </c>
      <c r="G7" s="142">
        <f>CEDEIR!D9</f>
        <v>24000</v>
      </c>
      <c r="H7" s="143" t="str">
        <f>CEDEIR!E9</f>
        <v>Apoyo</v>
      </c>
      <c r="I7" s="144">
        <f t="shared" si="0"/>
        <v>38000</v>
      </c>
      <c r="J7" s="163">
        <v>0.97489999999999999</v>
      </c>
      <c r="K7" s="164"/>
      <c r="L7" s="155"/>
    </row>
    <row r="8" spans="2:12" x14ac:dyDescent="0.25">
      <c r="B8" s="99" t="s">
        <v>167</v>
      </c>
      <c r="C8" s="165" t="s">
        <v>22</v>
      </c>
      <c r="D8" s="165"/>
      <c r="E8" s="165"/>
      <c r="F8" s="143">
        <f>CEPAT!C6</f>
        <v>6000</v>
      </c>
      <c r="G8" s="142">
        <f>CEPAT!D6</f>
        <v>27000</v>
      </c>
      <c r="H8" s="143" t="str">
        <f>CEPAT!E6</f>
        <v>Apoyo</v>
      </c>
      <c r="I8" s="144">
        <f t="shared" si="0"/>
        <v>33000</v>
      </c>
      <c r="J8" s="163">
        <v>0.53269999999999995</v>
      </c>
      <c r="K8" s="164"/>
      <c r="L8" s="155"/>
    </row>
    <row r="9" spans="2:12" x14ac:dyDescent="0.25">
      <c r="B9" s="101" t="s">
        <v>10</v>
      </c>
      <c r="C9" s="165" t="s">
        <v>23</v>
      </c>
      <c r="D9" s="165"/>
      <c r="E9" s="165"/>
      <c r="F9" s="143">
        <f>CITEC!C6</f>
        <v>0</v>
      </c>
      <c r="G9" s="142">
        <f>CITEC!D6</f>
        <v>0</v>
      </c>
      <c r="H9" s="143">
        <f>CITEC!E6</f>
        <v>0</v>
      </c>
      <c r="I9" s="144">
        <f t="shared" si="0"/>
        <v>0</v>
      </c>
      <c r="J9" s="163">
        <v>0.85980000000000001</v>
      </c>
      <c r="K9" s="164"/>
      <c r="L9" s="155"/>
    </row>
    <row r="10" spans="2:12" x14ac:dyDescent="0.25">
      <c r="B10" s="102" t="s">
        <v>11</v>
      </c>
      <c r="C10" s="165" t="s">
        <v>160</v>
      </c>
      <c r="D10" s="165"/>
      <c r="E10" s="165"/>
      <c r="F10" s="143">
        <f>COMTEMA!C14</f>
        <v>1327587</v>
      </c>
      <c r="G10" s="142">
        <f>COMTEMA!D14</f>
        <v>33394</v>
      </c>
      <c r="H10" s="143" t="str">
        <f>COMTEMA!E14</f>
        <v>Apoyo</v>
      </c>
      <c r="I10" s="144">
        <f t="shared" si="0"/>
        <v>1360981</v>
      </c>
      <c r="J10" s="163">
        <v>0.40139999999999998</v>
      </c>
      <c r="K10" s="164"/>
      <c r="L10" s="155"/>
    </row>
    <row r="11" spans="2:12" x14ac:dyDescent="0.25">
      <c r="B11" s="103" t="s">
        <v>12</v>
      </c>
      <c r="C11" s="165" t="s">
        <v>24</v>
      </c>
      <c r="D11" s="165"/>
      <c r="E11" s="165"/>
      <c r="F11" s="143">
        <f>CTIC!C9</f>
        <v>144818</v>
      </c>
      <c r="G11" s="142">
        <f>CTIC!D9</f>
        <v>50000</v>
      </c>
      <c r="H11" s="143" t="str">
        <f>CTIC!E9</f>
        <v>Apoyo</v>
      </c>
      <c r="I11" s="144">
        <f t="shared" si="0"/>
        <v>194818</v>
      </c>
      <c r="J11" s="163">
        <v>0.94220000000000004</v>
      </c>
      <c r="K11" s="164"/>
      <c r="L11" s="155"/>
    </row>
    <row r="12" spans="2:12" x14ac:dyDescent="0.25">
      <c r="B12" s="104" t="s">
        <v>16</v>
      </c>
      <c r="C12" s="165" t="s">
        <v>162</v>
      </c>
      <c r="D12" s="165"/>
      <c r="E12" s="165"/>
      <c r="F12" s="143">
        <f>CTPC!C6</f>
        <v>9000</v>
      </c>
      <c r="G12" s="142">
        <f>CTPC!D6</f>
        <v>10000</v>
      </c>
      <c r="H12" s="143" t="str">
        <f>CTPC!E6</f>
        <v>Apoyo</v>
      </c>
      <c r="I12" s="144">
        <f t="shared" si="0"/>
        <v>19000</v>
      </c>
      <c r="J12" s="163">
        <v>0.71970000000000001</v>
      </c>
      <c r="K12" s="164"/>
      <c r="L12" s="155"/>
    </row>
    <row r="13" spans="2:12" x14ac:dyDescent="0.25">
      <c r="B13" s="105" t="s">
        <v>13</v>
      </c>
      <c r="C13" s="165" t="s">
        <v>163</v>
      </c>
      <c r="D13" s="165"/>
      <c r="E13" s="165"/>
      <c r="F13" s="143">
        <f>CTRC!C10</f>
        <v>167600</v>
      </c>
      <c r="G13" s="142">
        <f>CTRC!D10</f>
        <v>5000</v>
      </c>
      <c r="H13" s="143" t="str">
        <f>CTRC!E10</f>
        <v>Apoyo</v>
      </c>
      <c r="I13" s="144">
        <f t="shared" si="0"/>
        <v>172600</v>
      </c>
      <c r="J13" s="163">
        <v>0.58650000000000002</v>
      </c>
      <c r="K13" s="164"/>
      <c r="L13" s="155"/>
    </row>
    <row r="14" spans="2:12" ht="30" customHeight="1" x14ac:dyDescent="0.25">
      <c r="B14" s="106" t="s">
        <v>85</v>
      </c>
      <c r="C14" s="165" t="s">
        <v>87</v>
      </c>
      <c r="D14" s="165"/>
      <c r="E14" s="165"/>
      <c r="F14" s="143">
        <f>GTANIA!C7</f>
        <v>7000</v>
      </c>
      <c r="G14" s="142">
        <f>GTANIA!D7</f>
        <v>52236</v>
      </c>
      <c r="H14" s="143">
        <f>GTANIA!E7</f>
        <v>319100</v>
      </c>
      <c r="I14" s="144">
        <f t="shared" si="0"/>
        <v>378336</v>
      </c>
      <c r="J14" s="163" t="s">
        <v>187</v>
      </c>
      <c r="K14" s="164"/>
      <c r="L14" s="155"/>
    </row>
    <row r="15" spans="2:12" ht="33.75" customHeight="1" x14ac:dyDescent="0.25">
      <c r="B15" s="107" t="s">
        <v>86</v>
      </c>
      <c r="C15" s="165" t="s">
        <v>172</v>
      </c>
      <c r="D15" s="165"/>
      <c r="E15" s="165"/>
      <c r="F15" s="143">
        <f>GTN!C6</f>
        <v>18000</v>
      </c>
      <c r="G15" s="142">
        <f>GTN!D5</f>
        <v>0</v>
      </c>
      <c r="H15" s="143">
        <f>CTRC!E11</f>
        <v>0</v>
      </c>
      <c r="I15" s="144">
        <f>SUM(F15:H15)</f>
        <v>18000</v>
      </c>
      <c r="J15" s="163" t="s">
        <v>187</v>
      </c>
      <c r="K15" s="164"/>
      <c r="L15" s="155"/>
    </row>
    <row r="16" spans="2:12" s="141" customFormat="1" ht="18.75" x14ac:dyDescent="0.25">
      <c r="B16" s="146" t="s">
        <v>177</v>
      </c>
      <c r="C16" s="165" t="s">
        <v>178</v>
      </c>
      <c r="D16" s="165"/>
      <c r="E16" s="165"/>
      <c r="F16" s="143">
        <f>GTOP!C6</f>
        <v>0</v>
      </c>
      <c r="G16" s="142">
        <f>GTOP!D6</f>
        <v>35000</v>
      </c>
      <c r="H16" s="143">
        <f>GTOP!E6</f>
        <v>0</v>
      </c>
      <c r="I16" s="144">
        <f>SUM(F16:H16)</f>
        <v>35000</v>
      </c>
      <c r="J16" s="163" t="s">
        <v>187</v>
      </c>
      <c r="K16" s="164"/>
      <c r="L16" s="155"/>
    </row>
    <row r="17" spans="2:12" x14ac:dyDescent="0.25">
      <c r="B17" s="176" t="s">
        <v>14</v>
      </c>
      <c r="C17" s="165" t="s">
        <v>25</v>
      </c>
      <c r="D17" s="165"/>
      <c r="E17" s="165"/>
      <c r="F17" s="143">
        <v>0</v>
      </c>
      <c r="G17" s="142">
        <v>0</v>
      </c>
      <c r="H17" s="143">
        <f>GTN!E5</f>
        <v>0</v>
      </c>
      <c r="I17" s="144">
        <f t="shared" si="0"/>
        <v>0</v>
      </c>
      <c r="J17" s="163">
        <v>0.30830000000000002</v>
      </c>
      <c r="K17" s="164"/>
      <c r="L17" s="155"/>
    </row>
    <row r="18" spans="2:12" ht="16.5" thickBot="1" x14ac:dyDescent="0.3">
      <c r="B18" s="177"/>
      <c r="C18" s="166" t="s">
        <v>26</v>
      </c>
      <c r="D18" s="166"/>
      <c r="E18" s="166"/>
      <c r="F18" s="108">
        <v>0</v>
      </c>
      <c r="G18" s="109">
        <v>100000</v>
      </c>
      <c r="H18" s="108">
        <v>0</v>
      </c>
      <c r="I18" s="110">
        <f t="shared" si="0"/>
        <v>100000</v>
      </c>
      <c r="J18" s="159" t="s">
        <v>187</v>
      </c>
      <c r="K18" s="160"/>
      <c r="L18" s="155"/>
    </row>
    <row r="19" spans="2:12" s="38" customFormat="1" ht="9.75" customHeight="1" thickBot="1" x14ac:dyDescent="0.3">
      <c r="D19" s="39"/>
      <c r="E19" s="40"/>
      <c r="F19" s="39"/>
      <c r="G19" s="39"/>
      <c r="H19" s="39"/>
      <c r="J19" s="157"/>
      <c r="K19" s="158"/>
      <c r="L19" s="88"/>
    </row>
    <row r="20" spans="2:12" s="42" customFormat="1" ht="21.75" customHeight="1" thickBot="1" x14ac:dyDescent="0.3">
      <c r="C20" s="170" t="s">
        <v>185</v>
      </c>
      <c r="D20" s="170"/>
      <c r="E20" s="171"/>
      <c r="F20" s="43">
        <f>SUM(F3:F18)</f>
        <v>3351515</v>
      </c>
      <c r="G20" s="44">
        <f>SUM(G3:G18)</f>
        <v>498630</v>
      </c>
      <c r="H20" s="44">
        <f>SUM(H3:H18)</f>
        <v>319100</v>
      </c>
      <c r="I20" s="44">
        <f>SUM(I3:I18)</f>
        <v>4169245</v>
      </c>
      <c r="J20" s="161">
        <v>0.6361</v>
      </c>
      <c r="K20" s="162"/>
      <c r="L20" s="153"/>
    </row>
    <row r="21" spans="2:12" ht="9.75" customHeight="1" thickBot="1" x14ac:dyDescent="0.3"/>
    <row r="22" spans="2:12" ht="18.75" x14ac:dyDescent="0.3">
      <c r="C22" s="64" t="s">
        <v>142</v>
      </c>
      <c r="D22" s="66">
        <v>186000</v>
      </c>
    </row>
    <row r="23" spans="2:12" ht="18.75" x14ac:dyDescent="0.3">
      <c r="C23" s="65" t="s">
        <v>143</v>
      </c>
      <c r="D23" s="67">
        <f>G20</f>
        <v>498630</v>
      </c>
    </row>
    <row r="24" spans="2:12" ht="18.75" x14ac:dyDescent="0.3">
      <c r="C24" s="127" t="s">
        <v>176</v>
      </c>
      <c r="D24" s="128">
        <f>D22-D23</f>
        <v>-312630</v>
      </c>
    </row>
    <row r="25" spans="2:12" ht="18.75" x14ac:dyDescent="0.3">
      <c r="C25" s="65" t="s">
        <v>170</v>
      </c>
      <c r="D25" s="129">
        <v>914031.98</v>
      </c>
    </row>
    <row r="26" spans="2:12" ht="18.75" x14ac:dyDescent="0.3">
      <c r="C26" s="125"/>
      <c r="D26" s="126"/>
    </row>
    <row r="27" spans="2:12" ht="21" x14ac:dyDescent="0.35">
      <c r="B27" s="130" t="s">
        <v>171</v>
      </c>
    </row>
    <row r="28" spans="2:12" ht="21" x14ac:dyDescent="0.35">
      <c r="B28" s="71"/>
    </row>
    <row r="29" spans="2:12" customFormat="1" ht="15" x14ac:dyDescent="0.25">
      <c r="D29" s="68"/>
    </row>
    <row r="30" spans="2:12" customFormat="1" x14ac:dyDescent="0.25">
      <c r="B30" s="37"/>
      <c r="C30" s="74" t="s">
        <v>145</v>
      </c>
      <c r="D30" s="70" t="s">
        <v>146</v>
      </c>
      <c r="E30" s="75" t="s">
        <v>147</v>
      </c>
      <c r="F30" s="75" t="s">
        <v>148</v>
      </c>
      <c r="G30" s="75" t="s">
        <v>149</v>
      </c>
      <c r="H30" s="37"/>
      <c r="I30" s="37"/>
    </row>
    <row r="31" spans="2:12" customFormat="1" x14ac:dyDescent="0.25">
      <c r="B31" s="37"/>
      <c r="C31" s="147" t="s">
        <v>153</v>
      </c>
      <c r="D31" s="148">
        <v>914031.29</v>
      </c>
      <c r="E31" s="148">
        <f>D35</f>
        <v>601401.29</v>
      </c>
      <c r="F31" s="148">
        <f>E35</f>
        <v>288771.29000000004</v>
      </c>
      <c r="G31" s="148">
        <f>F35</f>
        <v>-23858.709999999963</v>
      </c>
      <c r="H31" s="37"/>
      <c r="I31" s="73"/>
    </row>
    <row r="32" spans="2:12" customFormat="1" x14ac:dyDescent="0.25">
      <c r="B32" s="37"/>
      <c r="C32" s="147" t="s">
        <v>175</v>
      </c>
      <c r="D32" s="148">
        <f>D22</f>
        <v>186000</v>
      </c>
      <c r="E32" s="148">
        <f>D22</f>
        <v>186000</v>
      </c>
      <c r="F32" s="148">
        <f>D22</f>
        <v>186000</v>
      </c>
      <c r="G32" s="148">
        <f>D22</f>
        <v>186000</v>
      </c>
      <c r="H32" s="37"/>
      <c r="I32" s="73"/>
    </row>
    <row r="33" spans="2:9" customFormat="1" x14ac:dyDescent="0.25">
      <c r="B33" s="37"/>
      <c r="C33" s="147" t="s">
        <v>150</v>
      </c>
      <c r="D33" s="148">
        <f>SUM(D31:D32)</f>
        <v>1100031.29</v>
      </c>
      <c r="E33" s="148">
        <f>E31+E32</f>
        <v>787401.29</v>
      </c>
      <c r="F33" s="148">
        <f>SUM(F31:F32)</f>
        <v>474771.29000000004</v>
      </c>
      <c r="G33" s="148">
        <f>SUM(G31:G32)</f>
        <v>162141.29000000004</v>
      </c>
      <c r="H33" s="37"/>
      <c r="I33" s="73"/>
    </row>
    <row r="34" spans="2:9" customFormat="1" x14ac:dyDescent="0.25">
      <c r="B34" s="37"/>
      <c r="C34" s="147" t="s">
        <v>154</v>
      </c>
      <c r="D34" s="148">
        <f>D23</f>
        <v>498630</v>
      </c>
      <c r="E34" s="148">
        <f>D23</f>
        <v>498630</v>
      </c>
      <c r="F34" s="148">
        <f>D23</f>
        <v>498630</v>
      </c>
      <c r="G34" s="148">
        <f>D23</f>
        <v>498630</v>
      </c>
      <c r="H34" s="37"/>
      <c r="I34" s="73"/>
    </row>
    <row r="35" spans="2:9" customFormat="1" x14ac:dyDescent="0.25">
      <c r="B35" s="37"/>
      <c r="C35" s="147" t="s">
        <v>151</v>
      </c>
      <c r="D35" s="148">
        <f>D33-D34</f>
        <v>601401.29</v>
      </c>
      <c r="E35" s="148">
        <f>E33-E34</f>
        <v>288771.29000000004</v>
      </c>
      <c r="F35" s="148">
        <f>F33-F34</f>
        <v>-23858.709999999963</v>
      </c>
      <c r="G35" s="148">
        <f>G33-G34</f>
        <v>-336488.70999999996</v>
      </c>
      <c r="H35" s="37"/>
      <c r="I35" s="73"/>
    </row>
    <row r="36" spans="2:9" customFormat="1" ht="15" x14ac:dyDescent="0.25">
      <c r="B36" s="69"/>
      <c r="C36" s="69"/>
      <c r="D36" s="68"/>
      <c r="E36" s="69"/>
      <c r="F36" s="69"/>
      <c r="G36" s="69"/>
      <c r="H36" s="69"/>
      <c r="I36" s="69"/>
    </row>
    <row r="37" spans="2:9" customFormat="1" ht="15" x14ac:dyDescent="0.25">
      <c r="D37" s="68"/>
    </row>
    <row r="38" spans="2:9" x14ac:dyDescent="0.25"/>
    <row r="39" spans="2:9" x14ac:dyDescent="0.25">
      <c r="D39" s="37"/>
    </row>
    <row r="40" spans="2:9" x14ac:dyDescent="0.25">
      <c r="D40" s="37"/>
    </row>
    <row r="41" spans="2:9" ht="14.25" customHeight="1" x14ac:dyDescent="0.25">
      <c r="D41" s="37"/>
    </row>
    <row r="42" spans="2:9" x14ac:dyDescent="0.25">
      <c r="B42" s="72"/>
    </row>
    <row r="43" spans="2:9" x14ac:dyDescent="0.25">
      <c r="B43" s="72"/>
    </row>
    <row r="44" spans="2:9" x14ac:dyDescent="0.25">
      <c r="B44" s="72"/>
    </row>
    <row r="45" spans="2:9" x14ac:dyDescent="0.25">
      <c r="B45" s="72"/>
    </row>
    <row r="46" spans="2:9" x14ac:dyDescent="0.25">
      <c r="B46" s="72"/>
    </row>
    <row r="47" spans="2:9" x14ac:dyDescent="0.25">
      <c r="B47" s="72"/>
    </row>
    <row r="48" spans="2:9" x14ac:dyDescent="0.25">
      <c r="B48" s="72"/>
    </row>
    <row r="49" spans="2:4" x14ac:dyDescent="0.25">
      <c r="B49" s="72"/>
    </row>
    <row r="50" spans="2:4" x14ac:dyDescent="0.25">
      <c r="B50" s="72"/>
    </row>
    <row r="51" spans="2:4" x14ac:dyDescent="0.25">
      <c r="B51" s="72"/>
    </row>
    <row r="52" spans="2:4" ht="16.5" thickBot="1" x14ac:dyDescent="0.3">
      <c r="B52" s="72"/>
    </row>
    <row r="53" spans="2:4" x14ac:dyDescent="0.25">
      <c r="B53" s="72"/>
      <c r="C53" s="178" t="s">
        <v>152</v>
      </c>
      <c r="D53" s="179"/>
    </row>
    <row r="54" spans="2:4" x14ac:dyDescent="0.25">
      <c r="B54" s="72"/>
      <c r="C54" s="77" t="s">
        <v>156</v>
      </c>
      <c r="D54" s="78">
        <f>D22</f>
        <v>186000</v>
      </c>
    </row>
    <row r="55" spans="2:4" ht="16.5" thickBot="1" x14ac:dyDescent="0.3">
      <c r="B55" s="72"/>
      <c r="C55" s="79" t="s">
        <v>155</v>
      </c>
      <c r="D55" s="80">
        <f>D34</f>
        <v>498630</v>
      </c>
    </row>
    <row r="56" spans="2:4" x14ac:dyDescent="0.25">
      <c r="B56" s="72"/>
      <c r="D56" s="37"/>
    </row>
    <row r="57" spans="2:4" x14ac:dyDescent="0.25">
      <c r="B57" s="72"/>
    </row>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x14ac:dyDescent="0.25"/>
    <row r="87" x14ac:dyDescent="0.25"/>
  </sheetData>
  <mergeCells count="39">
    <mergeCell ref="C53:D53"/>
    <mergeCell ref="B2:E2"/>
    <mergeCell ref="C3:E3"/>
    <mergeCell ref="C4:E4"/>
    <mergeCell ref="C5:E5"/>
    <mergeCell ref="C6:E6"/>
    <mergeCell ref="C7:E7"/>
    <mergeCell ref="C8:E8"/>
    <mergeCell ref="C9:E9"/>
    <mergeCell ref="C10:E10"/>
    <mergeCell ref="C11:E11"/>
    <mergeCell ref="C13:E13"/>
    <mergeCell ref="C14:E14"/>
    <mergeCell ref="C15:E15"/>
    <mergeCell ref="C16:E16"/>
    <mergeCell ref="B17:B18"/>
    <mergeCell ref="C17:E17"/>
    <mergeCell ref="C18:E18"/>
    <mergeCell ref="F1:I1"/>
    <mergeCell ref="C20:E20"/>
    <mergeCell ref="J2:K2"/>
    <mergeCell ref="J3:K3"/>
    <mergeCell ref="J4:K4"/>
    <mergeCell ref="J5:K5"/>
    <mergeCell ref="J6:K6"/>
    <mergeCell ref="J7:K7"/>
    <mergeCell ref="J8:K8"/>
    <mergeCell ref="J9:K9"/>
    <mergeCell ref="J10:K10"/>
    <mergeCell ref="J11:K11"/>
    <mergeCell ref="J12:K12"/>
    <mergeCell ref="C12:E12"/>
    <mergeCell ref="J18:K18"/>
    <mergeCell ref="J20:K20"/>
    <mergeCell ref="J13:K13"/>
    <mergeCell ref="J14:K14"/>
    <mergeCell ref="J15:K15"/>
    <mergeCell ref="J16:K16"/>
    <mergeCell ref="J17:K17"/>
  </mergeCells>
  <hyperlinks>
    <hyperlink ref="B5" location="CCR!A1" display="CCR"/>
    <hyperlink ref="B6" location="CER!A1" display="CER"/>
    <hyperlink ref="B7" location="CEDEIR!A1" display="CEDEIR"/>
    <hyperlink ref="B8" location="CEPAT!A1" display=" CEPAT"/>
    <hyperlink ref="B9" location="CITEC!A1" display="CITEC"/>
    <hyperlink ref="B10" location="COMTEMA!A1" display="COMTEMA"/>
    <hyperlink ref="B11" location="CTIC!A1" display="CTIC"/>
    <hyperlink ref="B12" location="CTPC!A1" display="CTPC"/>
    <hyperlink ref="B13" location="CTRC!A1" display="CTRC"/>
    <hyperlink ref="B4" location="S.E.!A1" display="S.E. "/>
    <hyperlink ref="B3" location="PRES!A1" display="S.E. "/>
    <hyperlink ref="B14" location="GTANIA!A1" display="GTANIA"/>
    <hyperlink ref="B15" location="GTN!A1" display="GTN"/>
    <hyperlink ref="B17:B18" location="'PRES Y SE'!A1" display="P. y S.E."/>
    <hyperlink ref="B16" location="GTOP!A1" display="GTOP"/>
  </hyperlinks>
  <pageMargins left="0.7" right="0.7" top="1.21" bottom="0.37" header="0.3" footer="0.3"/>
  <pageSetup paperSize="119" scale="84" fitToHeight="0" orientation="landscape" r:id="rId1"/>
  <headerFooter>
    <oddHeader>&amp;L&amp;G&amp;C&amp;"-,Negrita"&amp;12ORGANIZACIÓN LATIONAMERICANA Y DEL CARIBE DE ENTIDADES FISCALIZADORAS SUPERIORESSECRETARÍA EJECUTIVAPROYECTO DE PRESUPUESTO 2014</oddHeader>
  </headerFooter>
  <rowBreaks count="1" manualBreakCount="1">
    <brk id="26" max="16383"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J23"/>
  <sheetViews>
    <sheetView showGridLines="0" topLeftCell="A4" workbookViewId="0">
      <selection activeCell="D14" sqref="D14"/>
    </sheetView>
  </sheetViews>
  <sheetFormatPr baseColWidth="10" defaultColWidth="0" defaultRowHeight="15" x14ac:dyDescent="0.25"/>
  <cols>
    <col min="1" max="1" width="2.5703125" customWidth="1"/>
    <col min="2" max="2" width="56.28515625" bestFit="1" customWidth="1"/>
    <col min="3" max="3" width="9.42578125" customWidth="1"/>
    <col min="4" max="4" width="10.85546875" customWidth="1"/>
    <col min="5" max="5" width="10.140625" customWidth="1"/>
    <col min="6" max="6" width="13.85546875" customWidth="1"/>
    <col min="7" max="7" width="5.42578125" customWidth="1"/>
    <col min="8" max="10" width="0" hidden="1" customWidth="1"/>
    <col min="11" max="16384" width="11.42578125" hidden="1"/>
  </cols>
  <sheetData>
    <row r="1" spans="2:10" ht="51" customHeight="1" thickBot="1" x14ac:dyDescent="0.3">
      <c r="B1" s="183" t="s">
        <v>70</v>
      </c>
      <c r="C1" s="184"/>
      <c r="D1" s="184"/>
      <c r="E1" s="184"/>
      <c r="F1" s="185"/>
    </row>
    <row r="2" spans="2:10" ht="15.75" thickBot="1" x14ac:dyDescent="0.3"/>
    <row r="3" spans="2:10" ht="23.25" customHeight="1" x14ac:dyDescent="0.25">
      <c r="B3" s="186" t="s">
        <v>58</v>
      </c>
      <c r="C3" s="188" t="s">
        <v>17</v>
      </c>
      <c r="D3" s="189"/>
      <c r="E3" s="189"/>
      <c r="F3" s="190" t="s">
        <v>141</v>
      </c>
    </row>
    <row r="4" spans="2:10" ht="23.25" customHeight="1" x14ac:dyDescent="0.25">
      <c r="B4" s="187"/>
      <c r="C4" s="16" t="s">
        <v>2</v>
      </c>
      <c r="D4" s="16" t="s">
        <v>1</v>
      </c>
      <c r="E4" s="16" t="s">
        <v>3</v>
      </c>
      <c r="F4" s="191"/>
    </row>
    <row r="5" spans="2:10" ht="30" customHeight="1" x14ac:dyDescent="0.25">
      <c r="B5" s="20" t="s">
        <v>71</v>
      </c>
      <c r="C5" s="15">
        <v>7000</v>
      </c>
      <c r="D5" s="4">
        <v>0</v>
      </c>
      <c r="E5" s="4">
        <v>0</v>
      </c>
      <c r="F5" s="24">
        <f>SUM(C5:E5)</f>
        <v>7000</v>
      </c>
      <c r="J5" s="50"/>
    </row>
    <row r="6" spans="2:10" ht="30" customHeight="1" x14ac:dyDescent="0.25">
      <c r="B6" s="20" t="s">
        <v>72</v>
      </c>
      <c r="C6" s="15">
        <v>137818</v>
      </c>
      <c r="D6" s="4">
        <v>0</v>
      </c>
      <c r="E6" s="4" t="s">
        <v>166</v>
      </c>
      <c r="F6" s="24">
        <f t="shared" ref="F6:F8" si="0">SUM(C6:E6)</f>
        <v>137818</v>
      </c>
      <c r="J6" s="57"/>
    </row>
    <row r="7" spans="2:10" ht="30" customHeight="1" x14ac:dyDescent="0.25">
      <c r="B7" s="20" t="s">
        <v>73</v>
      </c>
      <c r="C7" s="4">
        <v>0</v>
      </c>
      <c r="D7" s="4">
        <v>30000</v>
      </c>
      <c r="E7" s="4">
        <v>0</v>
      </c>
      <c r="F7" s="24">
        <f t="shared" si="0"/>
        <v>30000</v>
      </c>
      <c r="J7" s="57"/>
    </row>
    <row r="8" spans="2:10" ht="30" customHeight="1" x14ac:dyDescent="0.25">
      <c r="B8" s="20" t="s">
        <v>74</v>
      </c>
      <c r="C8" s="4">
        <v>0</v>
      </c>
      <c r="D8" s="4">
        <v>20000</v>
      </c>
      <c r="E8" s="4">
        <v>0</v>
      </c>
      <c r="F8" s="24">
        <f t="shared" si="0"/>
        <v>20000</v>
      </c>
      <c r="G8" s="55"/>
    </row>
    <row r="9" spans="2:10" ht="22.5" customHeight="1" thickBot="1" x14ac:dyDescent="0.3">
      <c r="B9" s="27" t="s">
        <v>18</v>
      </c>
      <c r="C9" s="11">
        <f>SUM(C5:C8)</f>
        <v>144818</v>
      </c>
      <c r="D9" s="11">
        <f>SUM(D5:D8)</f>
        <v>50000</v>
      </c>
      <c r="E9" s="11" t="s">
        <v>166</v>
      </c>
      <c r="F9" s="12">
        <f>SUM(F5:F8)</f>
        <v>194818</v>
      </c>
    </row>
    <row r="11" spans="2:10" ht="15.75" x14ac:dyDescent="0.25">
      <c r="B11" s="208" t="s">
        <v>129</v>
      </c>
      <c r="C11" s="208"/>
    </row>
    <row r="12" spans="2:10" x14ac:dyDescent="0.25">
      <c r="B12" s="58" t="s">
        <v>130</v>
      </c>
      <c r="C12" s="59" t="s">
        <v>166</v>
      </c>
    </row>
    <row r="13" spans="2:10" x14ac:dyDescent="0.25">
      <c r="B13" s="60" t="s">
        <v>131</v>
      </c>
      <c r="C13" s="59" t="s">
        <v>166</v>
      </c>
    </row>
    <row r="14" spans="2:10" ht="30" x14ac:dyDescent="0.25">
      <c r="B14" s="60" t="s">
        <v>132</v>
      </c>
      <c r="C14" s="59" t="s">
        <v>166</v>
      </c>
    </row>
    <row r="15" spans="2:10" x14ac:dyDescent="0.25">
      <c r="C15" s="50"/>
    </row>
    <row r="16" spans="2:10" x14ac:dyDescent="0.25">
      <c r="B16" s="63" t="s">
        <v>133</v>
      </c>
      <c r="C16" s="50"/>
    </row>
    <row r="17" spans="2:3" ht="30" x14ac:dyDescent="0.25">
      <c r="B17" s="61" t="s">
        <v>137</v>
      </c>
      <c r="C17" s="50"/>
    </row>
    <row r="18" spans="2:3" x14ac:dyDescent="0.25">
      <c r="B18" s="62" t="s">
        <v>134</v>
      </c>
      <c r="C18" s="50"/>
    </row>
    <row r="19" spans="2:3" x14ac:dyDescent="0.25">
      <c r="B19" s="62" t="s">
        <v>135</v>
      </c>
      <c r="C19" s="50"/>
    </row>
    <row r="20" spans="2:3" x14ac:dyDescent="0.25">
      <c r="B20" s="62" t="s">
        <v>136</v>
      </c>
    </row>
    <row r="21" spans="2:3" x14ac:dyDescent="0.25">
      <c r="B21" s="62"/>
    </row>
    <row r="22" spans="2:3" x14ac:dyDescent="0.25">
      <c r="B22" s="62"/>
    </row>
    <row r="23" spans="2:3" x14ac:dyDescent="0.25">
      <c r="B23" s="62"/>
    </row>
  </sheetData>
  <mergeCells count="5">
    <mergeCell ref="B3:B4"/>
    <mergeCell ref="B1:F1"/>
    <mergeCell ref="C3:E3"/>
    <mergeCell ref="F3:F4"/>
    <mergeCell ref="B11:C11"/>
  </mergeCells>
  <pageMargins left="0.25" right="0.25" top="0.75" bottom="0.75" header="0.3" footer="0.3"/>
  <pageSetup paperSize="121" scale="98" fitToHeight="0" orientation="portrait"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6"/>
  <sheetViews>
    <sheetView showGridLines="0" workbookViewId="0">
      <selection activeCell="B17" sqref="B17"/>
    </sheetView>
  </sheetViews>
  <sheetFormatPr baseColWidth="10" defaultColWidth="0" defaultRowHeight="15" x14ac:dyDescent="0.25"/>
  <cols>
    <col min="1" max="1" width="3.7109375" customWidth="1"/>
    <col min="2" max="2" width="56.28515625" bestFit="1" customWidth="1"/>
    <col min="3" max="3" width="9.42578125" customWidth="1"/>
    <col min="4" max="4" width="10.85546875" customWidth="1"/>
    <col min="5" max="5" width="10.140625" customWidth="1"/>
    <col min="6" max="6" width="13.85546875" customWidth="1"/>
    <col min="7" max="7" width="3.28515625" customWidth="1"/>
    <col min="8" max="16384" width="11.42578125" hidden="1"/>
  </cols>
  <sheetData>
    <row r="1" spans="2:6" ht="51" customHeight="1" thickBot="1" x14ac:dyDescent="0.3">
      <c r="B1" s="183" t="s">
        <v>76</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72" customHeight="1" x14ac:dyDescent="0.25">
      <c r="B5" s="20" t="s">
        <v>169</v>
      </c>
      <c r="C5" s="15">
        <v>9000</v>
      </c>
      <c r="D5" s="4">
        <v>10000</v>
      </c>
      <c r="E5" s="4" t="s">
        <v>166</v>
      </c>
      <c r="F5" s="24">
        <f>SUM(C5:E5)</f>
        <v>19000</v>
      </c>
    </row>
    <row r="6" spans="2:6" ht="22.5" customHeight="1" thickBot="1" x14ac:dyDescent="0.3">
      <c r="B6" s="27" t="s">
        <v>18</v>
      </c>
      <c r="C6" s="11">
        <f>SUM(C5:C5)</f>
        <v>9000</v>
      </c>
      <c r="D6" s="11">
        <f>SUM(D5:D5)</f>
        <v>10000</v>
      </c>
      <c r="E6" s="11" t="s">
        <v>166</v>
      </c>
      <c r="F6" s="12">
        <f>SUM(F5:F5)</f>
        <v>19000</v>
      </c>
    </row>
  </sheetData>
  <mergeCells count="4">
    <mergeCell ref="B1:F1"/>
    <mergeCell ref="B3:B4"/>
    <mergeCell ref="C3:E3"/>
    <mergeCell ref="F3:F4"/>
  </mergeCells>
  <pageMargins left="0.25" right="0.25" top="0.75" bottom="0.75" header="0.3" footer="0.3"/>
  <pageSetup paperSize="121" scale="97" fitToHeight="0" orientation="portrait" r:id="rId1"/>
  <colBreaks count="1" manualBreakCount="1">
    <brk id="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10"/>
  <sheetViews>
    <sheetView showGridLines="0" workbookViewId="0">
      <selection activeCell="B6" sqref="B6"/>
    </sheetView>
  </sheetViews>
  <sheetFormatPr baseColWidth="10" defaultColWidth="0" defaultRowHeight="15" x14ac:dyDescent="0.25"/>
  <cols>
    <col min="1" max="1" width="3" customWidth="1"/>
    <col min="2" max="2" width="56.28515625" bestFit="1" customWidth="1"/>
    <col min="3" max="3" width="9.42578125" customWidth="1"/>
    <col min="4" max="4" width="10.85546875" customWidth="1"/>
    <col min="5" max="5" width="10.140625" customWidth="1"/>
    <col min="6" max="6" width="13.85546875" customWidth="1"/>
    <col min="7" max="7" width="3.28515625" customWidth="1"/>
    <col min="8" max="16384" width="11.42578125" hidden="1"/>
  </cols>
  <sheetData>
    <row r="1" spans="2:6" ht="51" customHeight="1" thickBot="1" x14ac:dyDescent="0.3">
      <c r="B1" s="183" t="s">
        <v>75</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48.75" customHeight="1" x14ac:dyDescent="0.25">
      <c r="B5" s="20" t="s">
        <v>77</v>
      </c>
      <c r="C5" s="15">
        <v>36000</v>
      </c>
      <c r="D5" s="4">
        <v>0</v>
      </c>
      <c r="E5" s="4">
        <v>0</v>
      </c>
      <c r="F5" s="24">
        <f>SUM(C5:E5)</f>
        <v>36000</v>
      </c>
    </row>
    <row r="6" spans="2:6" ht="73.5" customHeight="1" x14ac:dyDescent="0.25">
      <c r="B6" s="20" t="s">
        <v>78</v>
      </c>
      <c r="C6" s="15">
        <v>40000</v>
      </c>
      <c r="D6" s="4">
        <v>0</v>
      </c>
      <c r="E6" s="4">
        <v>0</v>
      </c>
      <c r="F6" s="24">
        <f t="shared" ref="F6:F9" si="0">SUM(C6:E6)</f>
        <v>40000</v>
      </c>
    </row>
    <row r="7" spans="2:6" ht="48.75" customHeight="1" x14ac:dyDescent="0.25">
      <c r="B7" s="20" t="s">
        <v>79</v>
      </c>
      <c r="C7" s="4">
        <v>84000</v>
      </c>
      <c r="D7" s="4">
        <v>5000</v>
      </c>
      <c r="E7" s="4" t="s">
        <v>166</v>
      </c>
      <c r="F7" s="24">
        <f t="shared" si="0"/>
        <v>89000</v>
      </c>
    </row>
    <row r="8" spans="2:6" ht="48.75" customHeight="1" x14ac:dyDescent="0.25">
      <c r="B8" s="20" t="s">
        <v>80</v>
      </c>
      <c r="C8" s="4">
        <v>5400</v>
      </c>
      <c r="D8" s="4">
        <v>0</v>
      </c>
      <c r="E8" s="4">
        <v>0</v>
      </c>
      <c r="F8" s="24">
        <f t="shared" si="0"/>
        <v>5400</v>
      </c>
    </row>
    <row r="9" spans="2:6" ht="48.75" customHeight="1" x14ac:dyDescent="0.25">
      <c r="B9" s="20" t="s">
        <v>81</v>
      </c>
      <c r="C9" s="4">
        <v>2200</v>
      </c>
      <c r="D9" s="4">
        <v>0</v>
      </c>
      <c r="E9" s="4">
        <v>0</v>
      </c>
      <c r="F9" s="24">
        <f t="shared" si="0"/>
        <v>2200</v>
      </c>
    </row>
    <row r="10" spans="2:6" ht="22.5" customHeight="1" thickBot="1" x14ac:dyDescent="0.3">
      <c r="B10" s="27" t="s">
        <v>18</v>
      </c>
      <c r="C10" s="11">
        <f>SUM(C5:C9)</f>
        <v>167600</v>
      </c>
      <c r="D10" s="11">
        <f>SUM(D5:D9)</f>
        <v>5000</v>
      </c>
      <c r="E10" s="11" t="s">
        <v>166</v>
      </c>
      <c r="F10" s="12">
        <f>SUM(F5:F9)</f>
        <v>172600</v>
      </c>
    </row>
  </sheetData>
  <mergeCells count="4">
    <mergeCell ref="B1:F1"/>
    <mergeCell ref="B3:B4"/>
    <mergeCell ref="C3:E3"/>
    <mergeCell ref="F3:F4"/>
  </mergeCells>
  <pageMargins left="0.25" right="0.25" top="0.75" bottom="0.75" header="0.3" footer="0.3"/>
  <pageSetup paperSize="121" scale="98" fitToHeight="0" orientation="portrait" r:id="rId1"/>
  <colBreaks count="1" manualBreakCount="1">
    <brk id="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G16"/>
  <sheetViews>
    <sheetView showGridLines="0" topLeftCell="A10" workbookViewId="0">
      <selection activeCell="B11" sqref="B11:D11"/>
    </sheetView>
  </sheetViews>
  <sheetFormatPr baseColWidth="10" defaultColWidth="0" defaultRowHeight="15" x14ac:dyDescent="0.25"/>
  <cols>
    <col min="1" max="1" width="3.140625" customWidth="1"/>
    <col min="2" max="2" width="56.28515625" bestFit="1" customWidth="1"/>
    <col min="3" max="3" width="9.42578125" customWidth="1"/>
    <col min="4" max="4" width="10.85546875" customWidth="1"/>
    <col min="5" max="5" width="11.42578125" customWidth="1"/>
    <col min="6" max="6" width="13.85546875" customWidth="1"/>
    <col min="7" max="7" width="4.140625" customWidth="1"/>
    <col min="8" max="16384" width="11.42578125" hidden="1"/>
  </cols>
  <sheetData>
    <row r="1" spans="1:6" ht="51" customHeight="1" thickBot="1" x14ac:dyDescent="0.3">
      <c r="B1" s="183" t="s">
        <v>88</v>
      </c>
      <c r="C1" s="184"/>
      <c r="D1" s="184"/>
      <c r="E1" s="184"/>
      <c r="F1" s="185"/>
    </row>
    <row r="2" spans="1:6" ht="15.75" thickBot="1" x14ac:dyDescent="0.3"/>
    <row r="3" spans="1:6" ht="23.25" customHeight="1" x14ac:dyDescent="0.25">
      <c r="B3" s="186" t="s">
        <v>58</v>
      </c>
      <c r="C3" s="188" t="s">
        <v>17</v>
      </c>
      <c r="D3" s="189"/>
      <c r="E3" s="189"/>
      <c r="F3" s="190" t="s">
        <v>141</v>
      </c>
    </row>
    <row r="4" spans="1:6" ht="23.25" customHeight="1" x14ac:dyDescent="0.25">
      <c r="B4" s="187"/>
      <c r="C4" s="16" t="s">
        <v>2</v>
      </c>
      <c r="D4" s="16" t="s">
        <v>1</v>
      </c>
      <c r="E4" s="16" t="s">
        <v>96</v>
      </c>
      <c r="F4" s="191"/>
    </row>
    <row r="5" spans="1:6" ht="30" customHeight="1" x14ac:dyDescent="0.25">
      <c r="B5" s="20" t="s">
        <v>89</v>
      </c>
      <c r="C5" s="15">
        <f>F11</f>
        <v>7000</v>
      </c>
      <c r="D5" s="4">
        <v>0</v>
      </c>
      <c r="E5" s="81">
        <f>SUM(F12:F15)</f>
        <v>319100</v>
      </c>
      <c r="F5" s="24">
        <f>SUM(C5:E5)</f>
        <v>326100</v>
      </c>
    </row>
    <row r="6" spans="1:6" ht="30" customHeight="1" x14ac:dyDescent="0.25">
      <c r="B6" s="20" t="s">
        <v>90</v>
      </c>
      <c r="C6" s="15">
        <v>0</v>
      </c>
      <c r="D6" s="4">
        <f>F16</f>
        <v>52236</v>
      </c>
      <c r="E6" s="4">
        <v>0</v>
      </c>
      <c r="F6" s="24">
        <f t="shared" ref="F6" si="0">SUM(C6:E6)</f>
        <v>52236</v>
      </c>
    </row>
    <row r="7" spans="1:6" ht="22.5" customHeight="1" thickBot="1" x14ac:dyDescent="0.3">
      <c r="B7" s="27" t="s">
        <v>18</v>
      </c>
      <c r="C7" s="11">
        <f>SUM(C5:C6)</f>
        <v>7000</v>
      </c>
      <c r="D7" s="11">
        <f>SUM(D5:D6)</f>
        <v>52236</v>
      </c>
      <c r="E7" s="11">
        <f>SUM(E5:E6)</f>
        <v>319100</v>
      </c>
      <c r="F7" s="12">
        <f>SUM(F5:F6)</f>
        <v>378336</v>
      </c>
    </row>
    <row r="8" spans="1:6" ht="22.5" customHeight="1" x14ac:dyDescent="0.25"/>
    <row r="9" spans="1:6" ht="24.75" customHeight="1" x14ac:dyDescent="0.25">
      <c r="B9" s="212" t="s">
        <v>189</v>
      </c>
      <c r="C9" s="212"/>
      <c r="D9" s="212"/>
      <c r="E9" s="212"/>
      <c r="F9" s="212"/>
    </row>
    <row r="10" spans="1:6" ht="18" customHeight="1" x14ac:dyDescent="0.25">
      <c r="B10" s="210" t="s">
        <v>91</v>
      </c>
      <c r="C10" s="211"/>
      <c r="D10" s="211"/>
      <c r="E10" s="36" t="s">
        <v>94</v>
      </c>
      <c r="F10" s="36" t="s">
        <v>92</v>
      </c>
    </row>
    <row r="11" spans="1:6" ht="84" customHeight="1" x14ac:dyDescent="0.25">
      <c r="A11" s="32"/>
      <c r="B11" s="209" t="s">
        <v>93</v>
      </c>
      <c r="C11" s="209"/>
      <c r="D11" s="209"/>
      <c r="E11" s="34" t="s">
        <v>2</v>
      </c>
      <c r="F11" s="35">
        <v>7000</v>
      </c>
    </row>
    <row r="12" spans="1:6" ht="64.5" customHeight="1" x14ac:dyDescent="0.25">
      <c r="A12" s="32"/>
      <c r="B12" s="209" t="s">
        <v>95</v>
      </c>
      <c r="C12" s="209"/>
      <c r="D12" s="209"/>
      <c r="E12" s="122" t="s">
        <v>96</v>
      </c>
      <c r="F12" s="123">
        <v>135000</v>
      </c>
    </row>
    <row r="13" spans="1:6" ht="47.25" customHeight="1" x14ac:dyDescent="0.25">
      <c r="A13" s="32"/>
      <c r="B13" s="209" t="s">
        <v>97</v>
      </c>
      <c r="C13" s="209"/>
      <c r="D13" s="209"/>
      <c r="E13" s="122" t="s">
        <v>96</v>
      </c>
      <c r="F13" s="123">
        <v>20000</v>
      </c>
    </row>
    <row r="14" spans="1:6" ht="45" customHeight="1" x14ac:dyDescent="0.25">
      <c r="A14" s="32"/>
      <c r="B14" s="209" t="s">
        <v>98</v>
      </c>
      <c r="C14" s="209"/>
      <c r="D14" s="209"/>
      <c r="E14" s="122" t="s">
        <v>96</v>
      </c>
      <c r="F14" s="123">
        <v>60000</v>
      </c>
    </row>
    <row r="15" spans="1:6" ht="48.75" customHeight="1" x14ac:dyDescent="0.25">
      <c r="A15" s="32"/>
      <c r="B15" s="209" t="s">
        <v>99</v>
      </c>
      <c r="C15" s="209"/>
      <c r="D15" s="209"/>
      <c r="E15" s="122" t="s">
        <v>96</v>
      </c>
      <c r="F15" s="123">
        <v>104100</v>
      </c>
    </row>
    <row r="16" spans="1:6" ht="122.25" customHeight="1" x14ac:dyDescent="0.25">
      <c r="A16" s="32"/>
      <c r="B16" s="209" t="s">
        <v>100</v>
      </c>
      <c r="C16" s="209"/>
      <c r="D16" s="209"/>
      <c r="E16" s="34" t="s">
        <v>1</v>
      </c>
      <c r="F16" s="35">
        <v>52236</v>
      </c>
    </row>
  </sheetData>
  <mergeCells count="12">
    <mergeCell ref="B15:D15"/>
    <mergeCell ref="B16:D16"/>
    <mergeCell ref="B1:F1"/>
    <mergeCell ref="B3:B4"/>
    <mergeCell ref="C3:E3"/>
    <mergeCell ref="F3:F4"/>
    <mergeCell ref="B13:D13"/>
    <mergeCell ref="B10:D10"/>
    <mergeCell ref="B11:D11"/>
    <mergeCell ref="B12:D12"/>
    <mergeCell ref="B14:D14"/>
    <mergeCell ref="B9:F9"/>
  </mergeCells>
  <pageMargins left="0.25" right="0.25" top="0.75" bottom="0.75" header="0.3" footer="0.3"/>
  <pageSetup paperSize="121" scale="97" fitToHeight="0" orientation="portrait" r:id="rId1"/>
  <colBreaks count="1" manualBreakCount="1">
    <brk id="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6"/>
  <sheetViews>
    <sheetView showGridLines="0" workbookViewId="0">
      <selection activeCell="D14" sqref="D14"/>
    </sheetView>
  </sheetViews>
  <sheetFormatPr baseColWidth="10" defaultColWidth="0" defaultRowHeight="15" x14ac:dyDescent="0.25"/>
  <cols>
    <col min="1" max="1" width="2.28515625" customWidth="1"/>
    <col min="2" max="2" width="56.28515625" bestFit="1" customWidth="1"/>
    <col min="3" max="3" width="9.42578125" customWidth="1"/>
    <col min="4" max="4" width="10.85546875" customWidth="1"/>
    <col min="5" max="5" width="10.140625" customWidth="1"/>
    <col min="6" max="6" width="13.85546875" customWidth="1"/>
    <col min="7" max="7" width="3.7109375" customWidth="1"/>
    <col min="8" max="16384" width="11.42578125" hidden="1"/>
  </cols>
  <sheetData>
    <row r="1" spans="2:6" ht="51" customHeight="1" thickBot="1" x14ac:dyDescent="0.3">
      <c r="B1" s="183" t="s">
        <v>121</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39" customHeight="1" x14ac:dyDescent="0.25">
      <c r="B5" s="20" t="s">
        <v>101</v>
      </c>
      <c r="C5" s="15">
        <v>18000</v>
      </c>
      <c r="D5" s="4">
        <v>0</v>
      </c>
      <c r="E5" s="4">
        <v>0</v>
      </c>
      <c r="F5" s="24">
        <f>SUM(C5:E5)</f>
        <v>18000</v>
      </c>
    </row>
    <row r="6" spans="2:6" ht="22.5" customHeight="1" thickBot="1" x14ac:dyDescent="0.3">
      <c r="B6" s="27" t="s">
        <v>18</v>
      </c>
      <c r="C6" s="11">
        <f>SUM(C5:C5)</f>
        <v>18000</v>
      </c>
      <c r="D6" s="11">
        <f>SUM(D5:D5)</f>
        <v>0</v>
      </c>
      <c r="E6" s="11">
        <f>SUM(E5:E5)</f>
        <v>0</v>
      </c>
      <c r="F6" s="12">
        <f>SUM(F5:F5)</f>
        <v>18000</v>
      </c>
    </row>
  </sheetData>
  <mergeCells count="4">
    <mergeCell ref="B1:F1"/>
    <mergeCell ref="B3:B4"/>
    <mergeCell ref="C3:E3"/>
    <mergeCell ref="F3:F4"/>
  </mergeCells>
  <pageMargins left="0.25" right="0.25" top="0.75" bottom="0.75" header="0.3" footer="0.3"/>
  <pageSetup paperSize="121" scale="99" fitToHeight="0" orientation="portrait" r:id="rId1"/>
  <colBreaks count="1" manualBreakCount="1">
    <brk id="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B21" sqref="B21"/>
    </sheetView>
  </sheetViews>
  <sheetFormatPr baseColWidth="10" defaultRowHeight="15" x14ac:dyDescent="0.25"/>
  <cols>
    <col min="2" max="2" width="34.42578125" customWidth="1"/>
    <col min="3" max="4" width="12.85546875" customWidth="1"/>
  </cols>
  <sheetData>
    <row r="1" spans="2:4" ht="15.75" thickBot="1" x14ac:dyDescent="0.3"/>
    <row r="2" spans="2:4" ht="45.75" thickBot="1" x14ac:dyDescent="0.3">
      <c r="B2" s="45" t="s">
        <v>102</v>
      </c>
      <c r="C2" s="46" t="s">
        <v>103</v>
      </c>
      <c r="D2" s="46" t="s">
        <v>104</v>
      </c>
    </row>
    <row r="3" spans="2:4" ht="45.75" thickBot="1" x14ac:dyDescent="0.3">
      <c r="B3" s="47" t="s">
        <v>105</v>
      </c>
      <c r="C3" s="48">
        <v>3250</v>
      </c>
      <c r="D3" s="48">
        <v>39000</v>
      </c>
    </row>
    <row r="4" spans="2:4" ht="15.75" thickBot="1" x14ac:dyDescent="0.3">
      <c r="B4" s="47" t="s">
        <v>4</v>
      </c>
      <c r="C4" s="48">
        <v>3250</v>
      </c>
      <c r="D4" s="48">
        <v>39000</v>
      </c>
    </row>
    <row r="6" spans="2:4" x14ac:dyDescent="0.25">
      <c r="B6" s="49" t="s">
        <v>106</v>
      </c>
    </row>
    <row r="7" spans="2:4" x14ac:dyDescent="0.25">
      <c r="B7" t="s">
        <v>107</v>
      </c>
      <c r="C7" s="50">
        <v>1500</v>
      </c>
    </row>
    <row r="8" spans="2:4" x14ac:dyDescent="0.25">
      <c r="B8" t="s">
        <v>108</v>
      </c>
      <c r="C8">
        <v>750</v>
      </c>
    </row>
    <row r="9" spans="2:4" x14ac:dyDescent="0.25">
      <c r="B9" t="s">
        <v>109</v>
      </c>
      <c r="C9">
        <v>350</v>
      </c>
    </row>
    <row r="11" spans="2:4" x14ac:dyDescent="0.25">
      <c r="C11" s="51">
        <f>D4/(SUM(C7:C9))</f>
        <v>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G25" sqref="G25"/>
    </sheetView>
  </sheetViews>
  <sheetFormatPr baseColWidth="10" defaultRowHeight="15" x14ac:dyDescent="0.25"/>
  <sheetData>
    <row r="1" spans="1:13" ht="21.75" thickBot="1" x14ac:dyDescent="0.3">
      <c r="A1" s="82"/>
      <c r="B1" s="167">
        <v>2014</v>
      </c>
      <c r="C1" s="168"/>
      <c r="D1" s="168"/>
      <c r="E1" s="168"/>
      <c r="F1" s="169"/>
      <c r="G1" s="82"/>
      <c r="H1" s="82"/>
      <c r="I1" s="167">
        <v>2014</v>
      </c>
      <c r="J1" s="168"/>
      <c r="K1" s="168"/>
      <c r="L1" s="168"/>
      <c r="M1" s="169"/>
    </row>
    <row r="2" spans="1:13" ht="48" thickBot="1" x14ac:dyDescent="0.3">
      <c r="A2" s="121" t="s">
        <v>0</v>
      </c>
      <c r="B2" s="118" t="s">
        <v>2</v>
      </c>
      <c r="C2" s="118" t="s">
        <v>1</v>
      </c>
      <c r="D2" s="118" t="s">
        <v>69</v>
      </c>
      <c r="E2" s="118" t="s">
        <v>4</v>
      </c>
      <c r="F2" s="119" t="s">
        <v>159</v>
      </c>
      <c r="G2" s="82"/>
      <c r="H2" s="121" t="s">
        <v>0</v>
      </c>
      <c r="I2" s="118" t="s">
        <v>2</v>
      </c>
      <c r="J2" s="118" t="s">
        <v>1</v>
      </c>
      <c r="K2" s="118" t="s">
        <v>69</v>
      </c>
      <c r="L2" s="118" t="s">
        <v>4</v>
      </c>
      <c r="M2" s="119" t="s">
        <v>159</v>
      </c>
    </row>
    <row r="3" spans="1:13" ht="15.75" x14ac:dyDescent="0.25">
      <c r="A3" s="112" t="s">
        <v>28</v>
      </c>
      <c r="B3" s="113">
        <v>904750</v>
      </c>
      <c r="C3" s="114">
        <v>45000</v>
      </c>
      <c r="D3" s="115">
        <v>389000</v>
      </c>
      <c r="E3" s="116">
        <v>1338750</v>
      </c>
      <c r="F3" s="117">
        <v>45000</v>
      </c>
      <c r="G3" s="82"/>
      <c r="H3" s="112" t="s">
        <v>28</v>
      </c>
      <c r="I3" s="113">
        <v>904750</v>
      </c>
      <c r="J3" s="114">
        <v>45000</v>
      </c>
      <c r="K3" s="115">
        <v>139000</v>
      </c>
      <c r="L3" s="116">
        <v>1088750</v>
      </c>
      <c r="M3" s="117">
        <v>45000</v>
      </c>
    </row>
    <row r="4" spans="1:13" ht="15.75" x14ac:dyDescent="0.25">
      <c r="A4" s="94" t="s">
        <v>15</v>
      </c>
      <c r="B4" s="84">
        <v>623760</v>
      </c>
      <c r="C4" s="85">
        <v>15000</v>
      </c>
      <c r="D4" s="86">
        <v>88000</v>
      </c>
      <c r="E4" s="87">
        <v>726760</v>
      </c>
      <c r="F4" s="95">
        <v>3000</v>
      </c>
      <c r="G4" s="82"/>
      <c r="H4" s="94" t="s">
        <v>15</v>
      </c>
      <c r="I4" s="84">
        <v>623760</v>
      </c>
      <c r="J4" s="85">
        <v>15000</v>
      </c>
      <c r="K4" s="86">
        <v>23000</v>
      </c>
      <c r="L4" s="87">
        <v>661760</v>
      </c>
      <c r="M4" s="95">
        <v>3000</v>
      </c>
    </row>
    <row r="5" spans="1:13" ht="15.75" x14ac:dyDescent="0.25">
      <c r="A5" s="96" t="s">
        <v>5</v>
      </c>
      <c r="B5" s="86">
        <v>125000</v>
      </c>
      <c r="C5" s="85">
        <v>125000</v>
      </c>
      <c r="D5" s="86">
        <v>550000</v>
      </c>
      <c r="E5" s="87">
        <v>800000</v>
      </c>
      <c r="F5" s="95">
        <v>46100</v>
      </c>
      <c r="G5" s="82"/>
      <c r="H5" s="96" t="s">
        <v>5</v>
      </c>
      <c r="I5" s="86">
        <v>125000</v>
      </c>
      <c r="J5" s="85">
        <v>50000</v>
      </c>
      <c r="K5" s="86">
        <v>268000</v>
      </c>
      <c r="L5" s="87">
        <v>443000</v>
      </c>
      <c r="M5" s="95">
        <v>-28900</v>
      </c>
    </row>
    <row r="6" spans="1:13" ht="15.75" x14ac:dyDescent="0.25">
      <c r="A6" s="97" t="s">
        <v>6</v>
      </c>
      <c r="B6" s="86">
        <v>0</v>
      </c>
      <c r="C6" s="85">
        <v>0</v>
      </c>
      <c r="D6" s="86">
        <v>0</v>
      </c>
      <c r="E6" s="87">
        <v>0</v>
      </c>
      <c r="F6" s="95">
        <v>0</v>
      </c>
      <c r="G6" s="82"/>
      <c r="H6" s="97" t="s">
        <v>6</v>
      </c>
      <c r="I6" s="86">
        <v>0</v>
      </c>
      <c r="J6" s="85">
        <v>0</v>
      </c>
      <c r="K6" s="86">
        <v>0</v>
      </c>
      <c r="L6" s="87">
        <v>0</v>
      </c>
      <c r="M6" s="95">
        <v>0</v>
      </c>
    </row>
    <row r="7" spans="1:13" ht="15.75" x14ac:dyDescent="0.25">
      <c r="A7" s="98" t="s">
        <v>7</v>
      </c>
      <c r="B7" s="86">
        <v>14000</v>
      </c>
      <c r="C7" s="85">
        <v>24000</v>
      </c>
      <c r="D7" s="86">
        <v>38000</v>
      </c>
      <c r="E7" s="87">
        <v>76000</v>
      </c>
      <c r="F7" s="95">
        <v>-14800</v>
      </c>
      <c r="G7" s="82"/>
      <c r="H7" s="98" t="s">
        <v>7</v>
      </c>
      <c r="I7" s="86">
        <v>14000</v>
      </c>
      <c r="J7" s="85">
        <v>24000</v>
      </c>
      <c r="K7" s="86">
        <v>38000</v>
      </c>
      <c r="L7" s="87">
        <v>76000</v>
      </c>
      <c r="M7" s="95">
        <v>-14800</v>
      </c>
    </row>
    <row r="8" spans="1:13" ht="15.75" x14ac:dyDescent="0.25">
      <c r="A8" s="99" t="s">
        <v>8</v>
      </c>
      <c r="B8" s="86">
        <v>6000</v>
      </c>
      <c r="C8" s="85">
        <v>27000</v>
      </c>
      <c r="D8" s="86">
        <v>30000</v>
      </c>
      <c r="E8" s="87">
        <v>63000</v>
      </c>
      <c r="F8" s="95">
        <v>-3930</v>
      </c>
      <c r="G8" s="82"/>
      <c r="H8" s="99" t="s">
        <v>8</v>
      </c>
      <c r="I8" s="86">
        <v>6000</v>
      </c>
      <c r="J8" s="85">
        <v>27000</v>
      </c>
      <c r="K8" s="86">
        <v>30000</v>
      </c>
      <c r="L8" s="87">
        <v>63000</v>
      </c>
      <c r="M8" s="95">
        <v>-3930</v>
      </c>
    </row>
    <row r="9" spans="1:13" ht="15.75" x14ac:dyDescent="0.25">
      <c r="A9" s="100" t="s">
        <v>9</v>
      </c>
      <c r="B9" s="86">
        <v>0</v>
      </c>
      <c r="C9" s="85">
        <v>0</v>
      </c>
      <c r="D9" s="86">
        <v>0</v>
      </c>
      <c r="E9" s="87">
        <v>0</v>
      </c>
      <c r="F9" s="95">
        <v>0</v>
      </c>
      <c r="G9" s="82"/>
      <c r="H9" s="100" t="s">
        <v>9</v>
      </c>
      <c r="I9" s="86">
        <v>0</v>
      </c>
      <c r="J9" s="85">
        <v>0</v>
      </c>
      <c r="K9" s="86">
        <v>0</v>
      </c>
      <c r="L9" s="87">
        <v>0</v>
      </c>
      <c r="M9" s="95">
        <v>0</v>
      </c>
    </row>
    <row r="10" spans="1:13" ht="15.75" x14ac:dyDescent="0.25">
      <c r="A10" s="101" t="s">
        <v>10</v>
      </c>
      <c r="B10" s="86">
        <v>0</v>
      </c>
      <c r="C10" s="85">
        <v>8000</v>
      </c>
      <c r="D10" s="86">
        <v>0</v>
      </c>
      <c r="E10" s="87">
        <v>8000</v>
      </c>
      <c r="F10" s="95">
        <v>0</v>
      </c>
      <c r="G10" s="82"/>
      <c r="H10" s="101" t="s">
        <v>10</v>
      </c>
      <c r="I10" s="86">
        <v>0</v>
      </c>
      <c r="J10" s="85">
        <v>8000</v>
      </c>
      <c r="K10" s="86">
        <v>0</v>
      </c>
      <c r="L10" s="87">
        <v>8000</v>
      </c>
      <c r="M10" s="95">
        <v>0</v>
      </c>
    </row>
    <row r="11" spans="1:13" ht="15.75" x14ac:dyDescent="0.25">
      <c r="A11" s="102" t="s">
        <v>11</v>
      </c>
      <c r="B11" s="86">
        <v>1283637</v>
      </c>
      <c r="C11" s="85">
        <v>22746</v>
      </c>
      <c r="D11" s="86">
        <v>107580</v>
      </c>
      <c r="E11" s="87">
        <v>1413963</v>
      </c>
      <c r="F11" s="95">
        <v>3946</v>
      </c>
      <c r="G11" s="82"/>
      <c r="H11" s="102" t="s">
        <v>11</v>
      </c>
      <c r="I11" s="86">
        <v>1283637</v>
      </c>
      <c r="J11" s="85">
        <v>22746</v>
      </c>
      <c r="K11" s="86">
        <v>107580</v>
      </c>
      <c r="L11" s="87">
        <v>1413963</v>
      </c>
      <c r="M11" s="95">
        <v>3946</v>
      </c>
    </row>
    <row r="12" spans="1:13" ht="15.75" x14ac:dyDescent="0.25">
      <c r="A12" s="103" t="s">
        <v>12</v>
      </c>
      <c r="B12" s="86">
        <v>144818</v>
      </c>
      <c r="C12" s="85">
        <v>38000</v>
      </c>
      <c r="D12" s="86">
        <v>321331</v>
      </c>
      <c r="E12" s="87">
        <v>504149</v>
      </c>
      <c r="F12" s="95">
        <v>-26000</v>
      </c>
      <c r="G12" s="82"/>
      <c r="H12" s="103" t="s">
        <v>12</v>
      </c>
      <c r="I12" s="86">
        <v>144818</v>
      </c>
      <c r="J12" s="85">
        <v>38000</v>
      </c>
      <c r="K12" s="86">
        <v>321331</v>
      </c>
      <c r="L12" s="87">
        <v>504149</v>
      </c>
      <c r="M12" s="95">
        <v>-26000</v>
      </c>
    </row>
    <row r="13" spans="1:13" ht="15.75" x14ac:dyDescent="0.25">
      <c r="A13" s="104" t="s">
        <v>16</v>
      </c>
      <c r="B13" s="86">
        <v>15000</v>
      </c>
      <c r="C13" s="85">
        <v>19000</v>
      </c>
      <c r="D13" s="86">
        <v>60000</v>
      </c>
      <c r="E13" s="87">
        <v>94000</v>
      </c>
      <c r="F13" s="95">
        <v>-13000</v>
      </c>
      <c r="G13" s="82"/>
      <c r="H13" s="104" t="s">
        <v>16</v>
      </c>
      <c r="I13" s="86">
        <v>15000</v>
      </c>
      <c r="J13" s="85">
        <v>12000</v>
      </c>
      <c r="K13" s="86">
        <v>60000</v>
      </c>
      <c r="L13" s="87">
        <v>87000</v>
      </c>
      <c r="M13" s="95">
        <v>-20000</v>
      </c>
    </row>
    <row r="14" spans="1:13" ht="15.75" x14ac:dyDescent="0.25">
      <c r="A14" s="105" t="s">
        <v>13</v>
      </c>
      <c r="B14" s="86">
        <v>167600</v>
      </c>
      <c r="C14" s="85">
        <v>5000</v>
      </c>
      <c r="D14" s="86">
        <v>24000</v>
      </c>
      <c r="E14" s="87">
        <v>196600</v>
      </c>
      <c r="F14" s="95">
        <v>-10000</v>
      </c>
      <c r="G14" s="82"/>
      <c r="H14" s="105" t="s">
        <v>13</v>
      </c>
      <c r="I14" s="86">
        <v>167600</v>
      </c>
      <c r="J14" s="85">
        <v>5000</v>
      </c>
      <c r="K14" s="86">
        <v>24000</v>
      </c>
      <c r="L14" s="87">
        <v>196600</v>
      </c>
      <c r="M14" s="95">
        <v>-10000</v>
      </c>
    </row>
    <row r="15" spans="1:13" ht="18.75" x14ac:dyDescent="0.25">
      <c r="A15" s="106" t="s">
        <v>85</v>
      </c>
      <c r="B15" s="86">
        <v>7000</v>
      </c>
      <c r="C15" s="85">
        <v>52236</v>
      </c>
      <c r="D15" s="86">
        <v>319100</v>
      </c>
      <c r="E15" s="87">
        <v>378336</v>
      </c>
      <c r="F15" s="95">
        <v>52236</v>
      </c>
      <c r="G15" s="82"/>
      <c r="H15" s="106" t="s">
        <v>85</v>
      </c>
      <c r="I15" s="86">
        <v>7000</v>
      </c>
      <c r="J15" s="85">
        <v>52236</v>
      </c>
      <c r="K15" s="86">
        <v>319100</v>
      </c>
      <c r="L15" s="87">
        <v>378336</v>
      </c>
      <c r="M15" s="95">
        <v>52236</v>
      </c>
    </row>
    <row r="16" spans="1:13" ht="18.75" x14ac:dyDescent="0.25">
      <c r="A16" s="107" t="s">
        <v>86</v>
      </c>
      <c r="B16" s="86">
        <v>18000</v>
      </c>
      <c r="C16" s="85">
        <v>0</v>
      </c>
      <c r="D16" s="86">
        <v>0</v>
      </c>
      <c r="E16" s="87">
        <v>18000</v>
      </c>
      <c r="F16" s="95">
        <v>0</v>
      </c>
      <c r="G16" s="82"/>
      <c r="H16" s="107" t="s">
        <v>86</v>
      </c>
      <c r="I16" s="86">
        <v>18000</v>
      </c>
      <c r="J16" s="85">
        <v>0</v>
      </c>
      <c r="K16" s="86">
        <v>0</v>
      </c>
      <c r="L16" s="87">
        <v>18000</v>
      </c>
      <c r="M16" s="95">
        <v>0</v>
      </c>
    </row>
    <row r="17" spans="1:13" ht="15.75" x14ac:dyDescent="0.25">
      <c r="A17" s="176" t="s">
        <v>14</v>
      </c>
      <c r="B17" s="86">
        <v>0</v>
      </c>
      <c r="C17" s="85">
        <v>0</v>
      </c>
      <c r="D17" s="86">
        <v>0</v>
      </c>
      <c r="E17" s="87">
        <v>0</v>
      </c>
      <c r="F17" s="95">
        <v>-34500</v>
      </c>
      <c r="G17" s="82"/>
      <c r="H17" s="176" t="s">
        <v>14</v>
      </c>
      <c r="I17" s="86">
        <v>0</v>
      </c>
      <c r="J17" s="85">
        <v>0</v>
      </c>
      <c r="K17" s="86">
        <v>0</v>
      </c>
      <c r="L17" s="87">
        <v>0</v>
      </c>
      <c r="M17" s="95">
        <v>-34500</v>
      </c>
    </row>
    <row r="18" spans="1:13" ht="16.5" thickBot="1" x14ac:dyDescent="0.3">
      <c r="A18" s="177"/>
      <c r="B18" s="108">
        <v>0</v>
      </c>
      <c r="C18" s="109">
        <v>0</v>
      </c>
      <c r="D18" s="108">
        <v>0</v>
      </c>
      <c r="E18" s="110">
        <v>0</v>
      </c>
      <c r="F18" s="111">
        <v>-55075</v>
      </c>
      <c r="G18" s="82"/>
      <c r="H18" s="177"/>
      <c r="I18" s="108">
        <v>0</v>
      </c>
      <c r="J18" s="109">
        <v>0</v>
      </c>
      <c r="K18" s="108">
        <v>0</v>
      </c>
      <c r="L18" s="110">
        <v>0</v>
      </c>
      <c r="M18" s="111">
        <v>-55075</v>
      </c>
    </row>
    <row r="19" spans="1:13" ht="16.5" thickBot="1" x14ac:dyDescent="0.3">
      <c r="A19" s="83"/>
      <c r="B19" s="88"/>
      <c r="C19" s="89"/>
      <c r="D19" s="88"/>
      <c r="E19" s="88"/>
      <c r="F19" s="88"/>
      <c r="G19" s="82"/>
      <c r="H19" s="83"/>
      <c r="I19" s="88"/>
      <c r="J19" s="89"/>
      <c r="K19" s="88"/>
      <c r="L19" s="88"/>
      <c r="M19" s="88"/>
    </row>
    <row r="20" spans="1:13" ht="16.5" thickBot="1" x14ac:dyDescent="0.3">
      <c r="A20" s="90"/>
      <c r="B20" s="91">
        <v>3309565</v>
      </c>
      <c r="C20" s="92">
        <v>380982</v>
      </c>
      <c r="D20" s="92">
        <v>1927011</v>
      </c>
      <c r="E20" s="92">
        <v>5617558</v>
      </c>
      <c r="F20" s="93">
        <v>4977</v>
      </c>
      <c r="G20" s="82"/>
      <c r="H20" s="90"/>
      <c r="I20" s="91">
        <v>3309565</v>
      </c>
      <c r="J20" s="92">
        <v>298982</v>
      </c>
      <c r="K20" s="92">
        <v>1330011</v>
      </c>
      <c r="L20" s="92">
        <v>4938558</v>
      </c>
      <c r="M20" s="93">
        <v>-77023</v>
      </c>
    </row>
    <row r="25" spans="1:13" x14ac:dyDescent="0.25">
      <c r="A25" s="82"/>
      <c r="B25" s="82"/>
      <c r="C25" s="82" t="s">
        <v>161</v>
      </c>
      <c r="D25" s="82"/>
      <c r="E25" s="82"/>
      <c r="F25" s="82"/>
      <c r="G25" s="82"/>
      <c r="H25" s="82"/>
      <c r="I25" s="82"/>
      <c r="J25" s="82"/>
      <c r="K25" s="82"/>
      <c r="L25" s="82"/>
      <c r="M25" s="82"/>
    </row>
    <row r="26" spans="1:13" x14ac:dyDescent="0.25">
      <c r="A26" s="82"/>
      <c r="B26" s="82" t="s">
        <v>1</v>
      </c>
      <c r="C26" s="120">
        <f>C20-J20</f>
        <v>82000</v>
      </c>
      <c r="D26" s="82"/>
      <c r="E26" s="82"/>
      <c r="F26" s="82"/>
      <c r="G26" s="82"/>
      <c r="H26" s="82"/>
      <c r="I26" s="82"/>
      <c r="J26" s="82"/>
      <c r="K26" s="82"/>
      <c r="L26" s="82"/>
      <c r="M26" s="82"/>
    </row>
    <row r="27" spans="1:13" x14ac:dyDescent="0.25">
      <c r="B27" t="s">
        <v>3</v>
      </c>
      <c r="C27" s="120">
        <f>D20-K20</f>
        <v>597000</v>
      </c>
    </row>
  </sheetData>
  <mergeCells count="4">
    <mergeCell ref="B1:F1"/>
    <mergeCell ref="A17:A18"/>
    <mergeCell ref="I1:M1"/>
    <mergeCell ref="H17:H18"/>
  </mergeCells>
  <hyperlinks>
    <hyperlink ref="A5" location="CCR!A1" display="CCR"/>
    <hyperlink ref="A6" location="CER!A1" display="CER"/>
    <hyperlink ref="A7" location="CEDEIR!A1" display="CEDEIR"/>
    <hyperlink ref="A8" location="CEPAT!A1" display=" CEPAT"/>
    <hyperlink ref="A9" location="CGF!A1" display="CGF"/>
    <hyperlink ref="A10" location="CITEC!A1" display="CITEC"/>
    <hyperlink ref="A11" location="COMTEMA!A1" display="COMTEMA"/>
    <hyperlink ref="A12" location="CTIC!A1" display="CTIC"/>
    <hyperlink ref="A13" location="CTPC!A1" display="CTPC"/>
    <hyperlink ref="A14" location="CTRC!A1" display="CTRC"/>
    <hyperlink ref="A17:A18" location="'PRES Y SE'!A1" display="P. y S.E."/>
    <hyperlink ref="A4" location="S.E.!A1" display="S.E. "/>
    <hyperlink ref="A3" location="PRES!A1" display="S.E. "/>
    <hyperlink ref="A15" location="GTANIA!A1" display="GTANIA"/>
    <hyperlink ref="A16" location="GTN!A1" display="GTN"/>
    <hyperlink ref="H5" location="CCR!A1" display="CCR"/>
    <hyperlink ref="H6" location="CER!A1" display="CER"/>
    <hyperlink ref="H7" location="CEDEIR!A1" display="CEDEIR"/>
    <hyperlink ref="H8" location="CEPAT!A1" display=" CEPAT"/>
    <hyperlink ref="H9" location="CGF!A1" display="CGF"/>
    <hyperlink ref="H10" location="CITEC!A1" display="CITEC"/>
    <hyperlink ref="H11" location="COMTEMA!A1" display="COMTEMA"/>
    <hyperlink ref="H12" location="CTIC!A1" display="CTIC"/>
    <hyperlink ref="H13" location="CTPC!A1" display="CTPC"/>
    <hyperlink ref="H14" location="CTRC!A1" display="CTRC"/>
    <hyperlink ref="H4" location="S.E.!A1" display="S.E. "/>
    <hyperlink ref="H3" location="PRES!A1" display="S.E. "/>
    <hyperlink ref="H15" location="GTANIA!A1" display="GTANIA"/>
    <hyperlink ref="H16" location="GTN!A1" display="GTN"/>
    <hyperlink ref="H17:H18" location="'PRES Y SE'!A1" display="P. y S.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6"/>
  <sheetViews>
    <sheetView showGridLines="0" workbookViewId="0">
      <selection activeCell="F7" sqref="F7"/>
    </sheetView>
  </sheetViews>
  <sheetFormatPr baseColWidth="10" defaultColWidth="0" defaultRowHeight="15" x14ac:dyDescent="0.25"/>
  <cols>
    <col min="1" max="1" width="2.28515625" style="131" customWidth="1"/>
    <col min="2" max="2" width="56.28515625" style="131" bestFit="1" customWidth="1"/>
    <col min="3" max="3" width="9.42578125" style="131" customWidth="1"/>
    <col min="4" max="4" width="10.85546875" style="131" customWidth="1"/>
    <col min="5" max="5" width="10.140625" style="131" customWidth="1"/>
    <col min="6" max="6" width="13.85546875" style="131" customWidth="1"/>
    <col min="7" max="7" width="3.7109375" style="131" customWidth="1"/>
    <col min="8" max="16384" width="11.42578125" style="131" hidden="1"/>
  </cols>
  <sheetData>
    <row r="1" spans="2:6" ht="51" customHeight="1" thickBot="1" x14ac:dyDescent="0.3">
      <c r="B1" s="183" t="s">
        <v>179</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36" t="s">
        <v>2</v>
      </c>
      <c r="D4" s="136" t="s">
        <v>1</v>
      </c>
      <c r="E4" s="136" t="s">
        <v>3</v>
      </c>
      <c r="F4" s="191"/>
    </row>
    <row r="5" spans="2:6" ht="39" customHeight="1" x14ac:dyDescent="0.25">
      <c r="B5" s="138" t="s">
        <v>180</v>
      </c>
      <c r="C5" s="135">
        <v>0</v>
      </c>
      <c r="D5" s="132">
        <v>35000</v>
      </c>
      <c r="E5" s="132">
        <v>0</v>
      </c>
      <c r="F5" s="139">
        <f>SUM(C5:E5)</f>
        <v>35000</v>
      </c>
    </row>
    <row r="6" spans="2:6" ht="22.5" customHeight="1" thickBot="1" x14ac:dyDescent="0.3">
      <c r="B6" s="140" t="s">
        <v>18</v>
      </c>
      <c r="C6" s="133">
        <f>SUM(C5:C5)</f>
        <v>0</v>
      </c>
      <c r="D6" s="133">
        <f>SUM(D5:D5)</f>
        <v>35000</v>
      </c>
      <c r="E6" s="133">
        <f>SUM(E5:E5)</f>
        <v>0</v>
      </c>
      <c r="F6" s="134">
        <f>SUM(F5:F5)</f>
        <v>35000</v>
      </c>
    </row>
  </sheetData>
  <mergeCells count="4">
    <mergeCell ref="B1:F1"/>
    <mergeCell ref="B3:B4"/>
    <mergeCell ref="C3:E3"/>
    <mergeCell ref="F3: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opLeftCell="A9" workbookViewId="0">
      <selection activeCell="E18" sqref="E18"/>
    </sheetView>
  </sheetViews>
  <sheetFormatPr baseColWidth="10" defaultColWidth="0" defaultRowHeight="15" x14ac:dyDescent="0.25"/>
  <cols>
    <col min="1" max="1" width="1.85546875" customWidth="1"/>
    <col min="2" max="2" width="56.28515625" bestFit="1" customWidth="1"/>
    <col min="3" max="3" width="9.42578125" customWidth="1"/>
    <col min="4" max="4" width="10.85546875" customWidth="1"/>
    <col min="5" max="5" width="10.140625" customWidth="1"/>
    <col min="6" max="6" width="13.85546875" customWidth="1"/>
    <col min="7" max="7" width="3.42578125" customWidth="1"/>
    <col min="8" max="16384" width="11.42578125" hidden="1"/>
  </cols>
  <sheetData>
    <row r="1" spans="2:6" ht="51" customHeight="1" thickBot="1" x14ac:dyDescent="0.3">
      <c r="B1" s="183" t="s">
        <v>83</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33" customHeight="1" x14ac:dyDescent="0.25">
      <c r="B5" s="52" t="s">
        <v>110</v>
      </c>
      <c r="C5" s="33">
        <v>0</v>
      </c>
      <c r="D5" s="33">
        <v>0</v>
      </c>
      <c r="E5" s="33">
        <v>0</v>
      </c>
      <c r="F5" s="30">
        <f t="shared" ref="F5:F9" si="0">SUM(C5:E5)</f>
        <v>0</v>
      </c>
    </row>
    <row r="6" spans="2:6" ht="30" x14ac:dyDescent="0.25">
      <c r="B6" s="52" t="s">
        <v>111</v>
      </c>
      <c r="C6" s="33">
        <v>0</v>
      </c>
      <c r="D6" s="33">
        <v>0</v>
      </c>
      <c r="E6" s="33">
        <v>0</v>
      </c>
      <c r="F6" s="30">
        <f t="shared" si="0"/>
        <v>0</v>
      </c>
    </row>
    <row r="7" spans="2:6" ht="23.25" customHeight="1" x14ac:dyDescent="0.25">
      <c r="B7" s="52" t="s">
        <v>112</v>
      </c>
      <c r="C7" s="33">
        <v>0</v>
      </c>
      <c r="D7" s="33">
        <v>0</v>
      </c>
      <c r="E7" s="33">
        <v>0</v>
      </c>
      <c r="F7" s="30">
        <f t="shared" si="0"/>
        <v>0</v>
      </c>
    </row>
    <row r="8" spans="2:6" ht="23.25" customHeight="1" x14ac:dyDescent="0.25">
      <c r="B8" s="52" t="s">
        <v>113</v>
      </c>
      <c r="C8" s="33">
        <v>36000</v>
      </c>
      <c r="D8" s="33">
        <v>27000</v>
      </c>
      <c r="E8" s="33" t="s">
        <v>166</v>
      </c>
      <c r="F8" s="30">
        <f t="shared" si="0"/>
        <v>63000</v>
      </c>
    </row>
    <row r="9" spans="2:6" ht="31.5" customHeight="1" x14ac:dyDescent="0.25">
      <c r="B9" s="52" t="s">
        <v>114</v>
      </c>
      <c r="C9" s="33">
        <v>18000</v>
      </c>
      <c r="D9" s="33">
        <v>13500</v>
      </c>
      <c r="E9" s="33" t="s">
        <v>166</v>
      </c>
      <c r="F9" s="30">
        <f t="shared" si="0"/>
        <v>31500</v>
      </c>
    </row>
    <row r="10" spans="2:6" ht="30" customHeight="1" x14ac:dyDescent="0.25">
      <c r="B10" s="53" t="s">
        <v>115</v>
      </c>
      <c r="C10" s="54">
        <v>6000</v>
      </c>
      <c r="D10" s="54">
        <v>4500</v>
      </c>
      <c r="E10" s="33" t="s">
        <v>166</v>
      </c>
      <c r="F10" s="30">
        <f>SUM(C10:E10)</f>
        <v>10500</v>
      </c>
    </row>
    <row r="11" spans="2:6" ht="30" customHeight="1" x14ac:dyDescent="0.25">
      <c r="B11" s="53" t="s">
        <v>116</v>
      </c>
      <c r="C11" s="54">
        <v>0</v>
      </c>
      <c r="D11" s="54">
        <v>0</v>
      </c>
      <c r="E11" s="54">
        <v>0</v>
      </c>
      <c r="F11" s="30">
        <f t="shared" ref="F11:F16" si="1">SUM(C11:E11)</f>
        <v>0</v>
      </c>
    </row>
    <row r="12" spans="2:6" ht="30" customHeight="1" x14ac:dyDescent="0.25">
      <c r="B12" s="53" t="s">
        <v>117</v>
      </c>
      <c r="C12" s="54">
        <v>116000</v>
      </c>
      <c r="D12" s="54">
        <v>0</v>
      </c>
      <c r="E12" s="33" t="s">
        <v>166</v>
      </c>
      <c r="F12" s="30">
        <f t="shared" si="1"/>
        <v>116000</v>
      </c>
    </row>
    <row r="13" spans="2:6" ht="30" customHeight="1" x14ac:dyDescent="0.25">
      <c r="B13" s="53" t="s">
        <v>41</v>
      </c>
      <c r="C13" s="54">
        <v>38750</v>
      </c>
      <c r="D13" s="54">
        <v>0</v>
      </c>
      <c r="E13" s="33" t="s">
        <v>166</v>
      </c>
      <c r="F13" s="30">
        <f t="shared" si="1"/>
        <v>38750</v>
      </c>
    </row>
    <row r="14" spans="2:6" ht="30" customHeight="1" x14ac:dyDescent="0.25">
      <c r="B14" s="53" t="s">
        <v>118</v>
      </c>
      <c r="C14" s="54">
        <v>0</v>
      </c>
      <c r="D14" s="54">
        <v>0</v>
      </c>
      <c r="E14" s="54">
        <v>0</v>
      </c>
      <c r="F14" s="30">
        <f t="shared" si="1"/>
        <v>0</v>
      </c>
    </row>
    <row r="15" spans="2:6" ht="30" customHeight="1" x14ac:dyDescent="0.25">
      <c r="B15" s="53" t="s">
        <v>119</v>
      </c>
      <c r="C15" s="54">
        <v>0</v>
      </c>
      <c r="D15" s="54">
        <v>0</v>
      </c>
      <c r="E15" s="33" t="s">
        <v>166</v>
      </c>
      <c r="F15" s="30">
        <f t="shared" si="1"/>
        <v>0</v>
      </c>
    </row>
    <row r="16" spans="2:6" ht="30" customHeight="1" x14ac:dyDescent="0.25">
      <c r="B16" s="53" t="s">
        <v>120</v>
      </c>
      <c r="C16" s="54">
        <v>690000</v>
      </c>
      <c r="D16" s="54">
        <v>0</v>
      </c>
      <c r="E16" s="54">
        <v>0</v>
      </c>
      <c r="F16" s="30">
        <f t="shared" si="1"/>
        <v>690000</v>
      </c>
    </row>
    <row r="17" spans="2:6" ht="22.5" customHeight="1" thickBot="1" x14ac:dyDescent="0.3">
      <c r="B17" s="27" t="s">
        <v>18</v>
      </c>
      <c r="C17" s="11">
        <f t="shared" ref="C17:D17" si="2">SUM(C5:C16)</f>
        <v>904750</v>
      </c>
      <c r="D17" s="11">
        <f t="shared" si="2"/>
        <v>45000</v>
      </c>
      <c r="E17" s="11" t="s">
        <v>166</v>
      </c>
      <c r="F17" s="12">
        <f>SUM(F5:F16)</f>
        <v>949750</v>
      </c>
    </row>
  </sheetData>
  <mergeCells count="4">
    <mergeCell ref="B1:F1"/>
    <mergeCell ref="B3:B4"/>
    <mergeCell ref="C3:E3"/>
    <mergeCell ref="F3:F4"/>
  </mergeCells>
  <pageMargins left="0.7" right="0.7" top="0.75" bottom="0.75" header="0.3" footer="0.3"/>
  <pageSetup paperSize="121"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16"/>
  <sheetViews>
    <sheetView showGridLines="0" topLeftCell="A7" workbookViewId="0">
      <selection activeCell="D9" sqref="D9"/>
    </sheetView>
  </sheetViews>
  <sheetFormatPr baseColWidth="10" defaultColWidth="0" defaultRowHeight="15" x14ac:dyDescent="0.25"/>
  <cols>
    <col min="1" max="1" width="2.5703125" customWidth="1"/>
    <col min="2" max="2" width="56.28515625" bestFit="1" customWidth="1"/>
    <col min="3" max="3" width="9.42578125" customWidth="1"/>
    <col min="4" max="4" width="10.85546875" customWidth="1"/>
    <col min="5" max="5" width="10.140625" customWidth="1"/>
    <col min="6" max="6" width="13.85546875" customWidth="1"/>
    <col min="7" max="7" width="4.42578125" customWidth="1"/>
    <col min="8" max="16384" width="11.42578125" hidden="1"/>
  </cols>
  <sheetData>
    <row r="1" spans="2:6" ht="44.25" customHeight="1" thickBot="1" x14ac:dyDescent="0.3">
      <c r="B1" s="183" t="s">
        <v>82</v>
      </c>
      <c r="C1" s="184"/>
      <c r="D1" s="184"/>
      <c r="E1" s="184"/>
      <c r="F1" s="185"/>
    </row>
    <row r="2" spans="2:6" ht="15.75" thickBot="1" x14ac:dyDescent="0.3"/>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30" customHeight="1" x14ac:dyDescent="0.25">
      <c r="B5" s="20" t="s">
        <v>122</v>
      </c>
      <c r="C5" s="15">
        <v>40000</v>
      </c>
      <c r="D5" s="4">
        <v>0</v>
      </c>
      <c r="E5" s="152" t="s">
        <v>166</v>
      </c>
      <c r="F5" s="24">
        <f>SUM(C5:E5)</f>
        <v>40000</v>
      </c>
    </row>
    <row r="6" spans="2:6" ht="30" customHeight="1" x14ac:dyDescent="0.25">
      <c r="B6" s="20" t="s">
        <v>123</v>
      </c>
      <c r="C6" s="15">
        <v>0</v>
      </c>
      <c r="D6" s="4">
        <v>0</v>
      </c>
      <c r="E6" s="4">
        <v>0</v>
      </c>
      <c r="F6" s="24">
        <f t="shared" ref="F6:F11" si="0">SUM(C6:E6)</f>
        <v>0</v>
      </c>
    </row>
    <row r="7" spans="2:6" ht="30" customHeight="1" x14ac:dyDescent="0.25">
      <c r="B7" s="20" t="s">
        <v>124</v>
      </c>
      <c r="C7" s="4">
        <v>0</v>
      </c>
      <c r="D7" s="4">
        <v>0</v>
      </c>
      <c r="E7" s="4">
        <v>0</v>
      </c>
      <c r="F7" s="24">
        <f t="shared" si="0"/>
        <v>0</v>
      </c>
    </row>
    <row r="8" spans="2:6" ht="30" customHeight="1" x14ac:dyDescent="0.25">
      <c r="B8" s="20" t="s">
        <v>125</v>
      </c>
      <c r="C8" s="4">
        <v>83760</v>
      </c>
      <c r="D8" s="4">
        <v>0</v>
      </c>
      <c r="E8" s="4" t="s">
        <v>166</v>
      </c>
      <c r="F8" s="24">
        <f t="shared" si="0"/>
        <v>83760</v>
      </c>
    </row>
    <row r="9" spans="2:6" ht="30" customHeight="1" x14ac:dyDescent="0.25">
      <c r="B9" s="20" t="s">
        <v>126</v>
      </c>
      <c r="C9" s="4">
        <v>0</v>
      </c>
      <c r="D9" s="4">
        <v>0</v>
      </c>
      <c r="E9" s="4">
        <v>0</v>
      </c>
      <c r="F9" s="24">
        <f t="shared" si="0"/>
        <v>0</v>
      </c>
    </row>
    <row r="10" spans="2:6" ht="30" customHeight="1" x14ac:dyDescent="0.25">
      <c r="B10" s="20" t="s">
        <v>127</v>
      </c>
      <c r="C10" s="4">
        <v>500000</v>
      </c>
      <c r="D10" s="4">
        <f>SUM(C15:C16)</f>
        <v>15000</v>
      </c>
      <c r="E10" s="4">
        <v>0</v>
      </c>
      <c r="F10" s="24">
        <f t="shared" si="0"/>
        <v>515000</v>
      </c>
    </row>
    <row r="11" spans="2:6" s="131" customFormat="1" ht="30" customHeight="1" x14ac:dyDescent="0.25">
      <c r="B11" s="149" t="s">
        <v>181</v>
      </c>
      <c r="C11" s="150"/>
      <c r="D11" s="150">
        <v>3000</v>
      </c>
      <c r="E11" s="150"/>
      <c r="F11" s="151">
        <f t="shared" si="0"/>
        <v>3000</v>
      </c>
    </row>
    <row r="12" spans="2:6" ht="22.5" customHeight="1" thickBot="1" x14ac:dyDescent="0.3">
      <c r="B12" s="27" t="s">
        <v>18</v>
      </c>
      <c r="C12" s="11">
        <f>SUM(C5:C10)</f>
        <v>623760</v>
      </c>
      <c r="D12" s="11">
        <f>SUM(D5:D11)</f>
        <v>18000</v>
      </c>
      <c r="E12" s="11" t="s">
        <v>166</v>
      </c>
      <c r="F12" s="12">
        <f>SUM(F5:F11)</f>
        <v>641760</v>
      </c>
    </row>
    <row r="13" spans="2:6" ht="10.5" customHeight="1" x14ac:dyDescent="0.25"/>
    <row r="14" spans="2:6" ht="22.5" customHeight="1" x14ac:dyDescent="0.25">
      <c r="B14" s="192" t="s">
        <v>138</v>
      </c>
      <c r="C14" s="192"/>
    </row>
    <row r="15" spans="2:6" x14ac:dyDescent="0.25">
      <c r="B15" s="56" t="s">
        <v>140</v>
      </c>
      <c r="C15" s="76">
        <v>10000</v>
      </c>
    </row>
    <row r="16" spans="2:6" ht="30" x14ac:dyDescent="0.25">
      <c r="B16" s="56" t="s">
        <v>158</v>
      </c>
      <c r="C16" s="76">
        <v>5000</v>
      </c>
    </row>
  </sheetData>
  <mergeCells count="5">
    <mergeCell ref="B14:C14"/>
    <mergeCell ref="B1:F1"/>
    <mergeCell ref="B3:B4"/>
    <mergeCell ref="C3:E3"/>
    <mergeCell ref="F3:F4"/>
  </mergeCells>
  <pageMargins left="0.25" right="0.25" top="0.75" bottom="0.75" header="0.3" footer="0.3"/>
  <pageSetup paperSize="12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showGridLines="0" zoomScaleSheetLayoutView="100" workbookViewId="0"/>
  </sheetViews>
  <sheetFormatPr baseColWidth="10" defaultColWidth="0" defaultRowHeight="15" x14ac:dyDescent="0.25"/>
  <cols>
    <col min="1" max="1" width="2.140625" customWidth="1"/>
    <col min="2" max="2" width="43.42578125" customWidth="1"/>
    <col min="3" max="3" width="13.28515625" customWidth="1"/>
    <col min="4" max="5" width="12.28515625" bestFit="1" customWidth="1"/>
    <col min="6" max="6" width="17.42578125" customWidth="1"/>
    <col min="7" max="7" width="2.7109375" customWidth="1"/>
    <col min="8" max="16384" width="11.42578125" hidden="1"/>
  </cols>
  <sheetData>
    <row r="1" spans="2:6" ht="30" customHeight="1" thickBot="1" x14ac:dyDescent="0.3">
      <c r="B1" s="183" t="s">
        <v>139</v>
      </c>
      <c r="C1" s="184"/>
      <c r="D1" s="184"/>
      <c r="E1" s="184"/>
      <c r="F1" s="185"/>
    </row>
    <row r="2" spans="2:6" ht="10.5" customHeight="1" thickBot="1" x14ac:dyDescent="0.3"/>
    <row r="3" spans="2:6" ht="22.5" customHeight="1" x14ac:dyDescent="0.25">
      <c r="B3" s="186" t="s">
        <v>30</v>
      </c>
      <c r="C3" s="188" t="s">
        <v>17</v>
      </c>
      <c r="D3" s="189"/>
      <c r="E3" s="189"/>
      <c r="F3" s="190" t="s">
        <v>141</v>
      </c>
    </row>
    <row r="4" spans="2:6" ht="22.5" customHeight="1" x14ac:dyDescent="0.25">
      <c r="B4" s="187"/>
      <c r="C4" s="16" t="s">
        <v>2</v>
      </c>
      <c r="D4" s="16" t="s">
        <v>1</v>
      </c>
      <c r="E4" s="16" t="s">
        <v>3</v>
      </c>
      <c r="F4" s="191"/>
    </row>
    <row r="5" spans="2:6" ht="25.5" x14ac:dyDescent="0.25">
      <c r="B5" s="137" t="s">
        <v>39</v>
      </c>
      <c r="C5" s="213">
        <v>0</v>
      </c>
      <c r="D5" s="213">
        <v>0</v>
      </c>
      <c r="E5" s="213">
        <v>0</v>
      </c>
      <c r="F5" s="214">
        <f>SUM(C5:E5)</f>
        <v>0</v>
      </c>
    </row>
    <row r="6" spans="2:6" ht="25.5" x14ac:dyDescent="0.25">
      <c r="B6" s="137" t="s">
        <v>40</v>
      </c>
      <c r="C6" s="213">
        <v>0</v>
      </c>
      <c r="D6" s="213">
        <v>0</v>
      </c>
      <c r="E6" s="213">
        <v>0</v>
      </c>
      <c r="F6" s="214">
        <f>SUM(C6:E6)</f>
        <v>0</v>
      </c>
    </row>
    <row r="7" spans="2:6" ht="25.5" x14ac:dyDescent="0.25">
      <c r="B7" s="137" t="s">
        <v>41</v>
      </c>
      <c r="C7" s="213">
        <v>30000</v>
      </c>
      <c r="D7" s="215">
        <v>50000</v>
      </c>
      <c r="E7" s="215" t="s">
        <v>166</v>
      </c>
      <c r="F7" s="214">
        <f>SUM(C7:E7)</f>
        <v>80000</v>
      </c>
    </row>
    <row r="8" spans="2:6" ht="25.5" x14ac:dyDescent="0.25">
      <c r="B8" s="137" t="s">
        <v>42</v>
      </c>
      <c r="C8" s="213">
        <v>10000</v>
      </c>
      <c r="D8" s="215">
        <v>0</v>
      </c>
      <c r="E8" s="215" t="s">
        <v>166</v>
      </c>
      <c r="F8" s="214">
        <f>SUM(C8:E8)</f>
        <v>10000</v>
      </c>
    </row>
    <row r="9" spans="2:6" x14ac:dyDescent="0.25">
      <c r="B9" s="137" t="s">
        <v>43</v>
      </c>
      <c r="C9" s="213">
        <v>25000</v>
      </c>
      <c r="D9" s="215">
        <v>0</v>
      </c>
      <c r="E9" s="215" t="s">
        <v>166</v>
      </c>
      <c r="F9" s="214">
        <f>SUM(C9:E9)</f>
        <v>25000</v>
      </c>
    </row>
    <row r="10" spans="2:6" x14ac:dyDescent="0.25">
      <c r="B10" s="137" t="s">
        <v>44</v>
      </c>
      <c r="C10" s="213">
        <v>20000</v>
      </c>
      <c r="D10" s="215">
        <v>20000</v>
      </c>
      <c r="E10" s="215" t="s">
        <v>166</v>
      </c>
      <c r="F10" s="214">
        <f>SUM(C10:E10)</f>
        <v>40000</v>
      </c>
    </row>
    <row r="11" spans="2:6" ht="25.5" x14ac:dyDescent="0.25">
      <c r="B11" s="137" t="s">
        <v>45</v>
      </c>
      <c r="C11" s="213">
        <v>0</v>
      </c>
      <c r="D11" s="215">
        <v>0</v>
      </c>
      <c r="E11" s="215">
        <v>0</v>
      </c>
      <c r="F11" s="214">
        <f>SUM(C11:E11)</f>
        <v>0</v>
      </c>
    </row>
    <row r="12" spans="2:6" ht="25.5" x14ac:dyDescent="0.25">
      <c r="B12" s="137" t="s">
        <v>46</v>
      </c>
      <c r="C12" s="213">
        <v>20000</v>
      </c>
      <c r="D12" s="215">
        <v>15000</v>
      </c>
      <c r="E12" s="215" t="s">
        <v>166</v>
      </c>
      <c r="F12" s="214">
        <f>SUM(C12:E12)</f>
        <v>35000</v>
      </c>
    </row>
    <row r="13" spans="2:6" ht="38.25" x14ac:dyDescent="0.25">
      <c r="B13" s="137" t="s">
        <v>173</v>
      </c>
      <c r="C13" s="213">
        <v>4000</v>
      </c>
      <c r="D13" s="213">
        <v>6000</v>
      </c>
      <c r="E13" s="213">
        <v>0</v>
      </c>
      <c r="F13" s="214">
        <f>SUM(C13:E13)</f>
        <v>10000</v>
      </c>
    </row>
    <row r="14" spans="2:6" s="82" customFormat="1" ht="25.5" x14ac:dyDescent="0.25">
      <c r="B14" s="145" t="s">
        <v>174</v>
      </c>
      <c r="C14" s="216">
        <v>5000</v>
      </c>
      <c r="D14" s="216">
        <v>8000</v>
      </c>
      <c r="E14" s="216"/>
      <c r="F14" s="217">
        <f>SUM(C14:E14)</f>
        <v>13000</v>
      </c>
    </row>
    <row r="15" spans="2:6" ht="21.75" thickBot="1" x14ac:dyDescent="0.3">
      <c r="B15" s="17" t="s">
        <v>18</v>
      </c>
      <c r="C15" s="18">
        <f>SUM(C5:C14)</f>
        <v>114000</v>
      </c>
      <c r="D15" s="18">
        <f t="shared" ref="D15:F15" si="0">SUM(D5:D14)</f>
        <v>99000</v>
      </c>
      <c r="E15" s="18" t="s">
        <v>166</v>
      </c>
      <c r="F15" s="19">
        <f>SUM(F5:F14)</f>
        <v>213000</v>
      </c>
    </row>
    <row r="19" spans="2:4" x14ac:dyDescent="0.25">
      <c r="B19" s="69"/>
    </row>
    <row r="22" spans="2:4" x14ac:dyDescent="0.25">
      <c r="C22" s="124"/>
      <c r="D22" s="69"/>
    </row>
  </sheetData>
  <mergeCells count="4">
    <mergeCell ref="B3:B4"/>
    <mergeCell ref="C3:E3"/>
    <mergeCell ref="F3:F4"/>
    <mergeCell ref="B1:F1"/>
  </mergeCells>
  <pageMargins left="0.70866141732283472" right="0.70866141732283472" top="0.74803149606299213" bottom="0.74803149606299213" header="0.31496062992125984" footer="0.31496062992125984"/>
  <pageSetup paperSize="121" scale="89"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8"/>
  <sheetViews>
    <sheetView showGridLines="0" zoomScale="90" zoomScaleNormal="90" workbookViewId="0">
      <selection activeCell="C8" sqref="C8"/>
    </sheetView>
  </sheetViews>
  <sheetFormatPr baseColWidth="10" defaultColWidth="0" defaultRowHeight="15" x14ac:dyDescent="0.25"/>
  <cols>
    <col min="1" max="1" width="4.42578125" customWidth="1"/>
    <col min="2" max="2" width="53.85546875" customWidth="1"/>
    <col min="3" max="3" width="14.85546875" customWidth="1"/>
    <col min="4" max="4" width="12.7109375" bestFit="1" customWidth="1"/>
    <col min="5" max="5" width="11.42578125" customWidth="1"/>
    <col min="6" max="6" width="15.28515625" customWidth="1"/>
    <col min="7" max="7" width="5.42578125" customWidth="1"/>
    <col min="8" max="16384" width="11.42578125" hidden="1"/>
  </cols>
  <sheetData>
    <row r="1" spans="2:6" ht="49.5" customHeight="1" thickBot="1" x14ac:dyDescent="0.3">
      <c r="B1" s="183" t="s">
        <v>144</v>
      </c>
      <c r="C1" s="184"/>
      <c r="D1" s="184"/>
      <c r="E1" s="184"/>
      <c r="F1" s="185"/>
    </row>
    <row r="2" spans="2:6" ht="15.75" thickBot="1" x14ac:dyDescent="0.3"/>
    <row r="3" spans="2:6" ht="15" customHeight="1" x14ac:dyDescent="0.25">
      <c r="B3" s="186" t="s">
        <v>30</v>
      </c>
      <c r="C3" s="188" t="s">
        <v>17</v>
      </c>
      <c r="D3" s="189"/>
      <c r="E3" s="189"/>
      <c r="F3" s="190" t="s">
        <v>141</v>
      </c>
    </row>
    <row r="4" spans="2:6" x14ac:dyDescent="0.25">
      <c r="B4" s="187"/>
      <c r="C4" s="16" t="s">
        <v>2</v>
      </c>
      <c r="D4" s="16" t="s">
        <v>1</v>
      </c>
      <c r="E4" s="16" t="s">
        <v>3</v>
      </c>
      <c r="F4" s="191"/>
    </row>
    <row r="5" spans="2:6" s="14" customFormat="1" ht="30" x14ac:dyDescent="0.25">
      <c r="B5" s="20" t="s">
        <v>182</v>
      </c>
      <c r="C5" s="193">
        <v>15000</v>
      </c>
      <c r="D5" s="25"/>
      <c r="E5" s="25"/>
      <c r="F5" s="26">
        <f>SUM(C5:E5)</f>
        <v>15000</v>
      </c>
    </row>
    <row r="6" spans="2:6" s="14" customFormat="1" ht="45" x14ac:dyDescent="0.25">
      <c r="B6" s="20" t="s">
        <v>183</v>
      </c>
      <c r="C6" s="194"/>
      <c r="D6" s="25"/>
      <c r="E6" s="25"/>
      <c r="F6" s="26">
        <f t="shared" ref="F6:F7" si="0">SUM(C6:E6)</f>
        <v>0</v>
      </c>
    </row>
    <row r="7" spans="2:6" s="14" customFormat="1" ht="45" x14ac:dyDescent="0.25">
      <c r="B7" s="20" t="s">
        <v>184</v>
      </c>
      <c r="C7" s="195"/>
      <c r="D7" s="25"/>
      <c r="E7" s="25"/>
      <c r="F7" s="26">
        <f t="shared" si="0"/>
        <v>0</v>
      </c>
    </row>
    <row r="8" spans="2:6" ht="16.5" thickBot="1" x14ac:dyDescent="0.3">
      <c r="B8" s="21" t="s">
        <v>18</v>
      </c>
      <c r="C8" s="22">
        <f>SUM(C5:C7)</f>
        <v>15000</v>
      </c>
      <c r="D8" s="22">
        <f>SUM(D5:D7)</f>
        <v>0</v>
      </c>
      <c r="E8" s="22">
        <f>SUM(E5:E7)</f>
        <v>0</v>
      </c>
      <c r="F8" s="23">
        <f>SUM(F5:F7)</f>
        <v>15000</v>
      </c>
    </row>
  </sheetData>
  <mergeCells count="5">
    <mergeCell ref="B1:F1"/>
    <mergeCell ref="B3:B4"/>
    <mergeCell ref="C3:E3"/>
    <mergeCell ref="F3:F4"/>
    <mergeCell ref="C5:C7"/>
  </mergeCells>
  <pageMargins left="0.7" right="0.7" top="0.75" bottom="0.75" header="0.3" footer="0.3"/>
  <pageSetup paperSize="121" scale="80"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
  <sheetViews>
    <sheetView showGridLines="0" workbookViewId="0">
      <selection activeCell="F17" sqref="F17"/>
    </sheetView>
  </sheetViews>
  <sheetFormatPr baseColWidth="10" defaultColWidth="0" defaultRowHeight="15" x14ac:dyDescent="0.25"/>
  <cols>
    <col min="1" max="1" width="3" customWidth="1"/>
    <col min="2" max="2" width="57.140625" customWidth="1"/>
    <col min="3" max="3" width="14.85546875" customWidth="1"/>
    <col min="4" max="4" width="12.7109375" bestFit="1" customWidth="1"/>
    <col min="5" max="5" width="11.42578125" customWidth="1"/>
    <col min="6" max="6" width="15.28515625" customWidth="1"/>
    <col min="7" max="7" width="5.85546875" customWidth="1"/>
    <col min="8" max="16384" width="11.42578125" hidden="1"/>
  </cols>
  <sheetData>
    <row r="1" spans="2:6" ht="49.5" customHeight="1" thickBot="1" x14ac:dyDescent="0.3">
      <c r="B1" s="183" t="s">
        <v>48</v>
      </c>
      <c r="C1" s="184"/>
      <c r="D1" s="184"/>
      <c r="E1" s="184"/>
      <c r="F1" s="185"/>
    </row>
    <row r="2" spans="2:6" ht="15.75" thickBot="1" x14ac:dyDescent="0.3"/>
    <row r="3" spans="2:6" ht="15" customHeight="1" x14ac:dyDescent="0.25">
      <c r="B3" s="186" t="s">
        <v>30</v>
      </c>
      <c r="C3" s="188" t="s">
        <v>17</v>
      </c>
      <c r="D3" s="189"/>
      <c r="E3" s="189"/>
      <c r="F3" s="190" t="s">
        <v>141</v>
      </c>
    </row>
    <row r="4" spans="2:6" x14ac:dyDescent="0.25">
      <c r="B4" s="187"/>
      <c r="C4" s="16" t="s">
        <v>2</v>
      </c>
      <c r="D4" s="16" t="s">
        <v>1</v>
      </c>
      <c r="E4" s="16" t="s">
        <v>3</v>
      </c>
      <c r="F4" s="191"/>
    </row>
    <row r="5" spans="2:6" s="14" customFormat="1" ht="45" x14ac:dyDescent="0.25">
      <c r="B5" s="20" t="s">
        <v>157</v>
      </c>
      <c r="C5" s="25">
        <v>2000</v>
      </c>
      <c r="D5" s="25">
        <v>0</v>
      </c>
      <c r="E5" s="25">
        <v>0</v>
      </c>
      <c r="F5" s="26">
        <f>SUM(C5:E5)</f>
        <v>2000</v>
      </c>
    </row>
    <row r="6" spans="2:6" s="14" customFormat="1" ht="30" x14ac:dyDescent="0.25">
      <c r="B6" s="20" t="s">
        <v>164</v>
      </c>
      <c r="C6" s="25">
        <v>3000</v>
      </c>
      <c r="D6" s="25">
        <v>0</v>
      </c>
      <c r="E6" s="25">
        <v>0</v>
      </c>
      <c r="F6" s="26">
        <f t="shared" ref="F6:F8" si="0">SUM(C6:E6)</f>
        <v>3000</v>
      </c>
    </row>
    <row r="7" spans="2:6" s="14" customFormat="1" ht="30" x14ac:dyDescent="0.25">
      <c r="B7" s="20" t="s">
        <v>47</v>
      </c>
      <c r="C7" s="25">
        <v>0</v>
      </c>
      <c r="D7" s="25">
        <v>21000</v>
      </c>
      <c r="E7" s="25" t="s">
        <v>166</v>
      </c>
      <c r="F7" s="26">
        <f t="shared" si="0"/>
        <v>21000</v>
      </c>
    </row>
    <row r="8" spans="2:6" s="14" customFormat="1" ht="60" x14ac:dyDescent="0.25">
      <c r="B8" s="20" t="s">
        <v>165</v>
      </c>
      <c r="C8" s="25">
        <v>9000</v>
      </c>
      <c r="D8" s="25">
        <v>3000</v>
      </c>
      <c r="E8" s="25" t="s">
        <v>166</v>
      </c>
      <c r="F8" s="26">
        <f t="shared" si="0"/>
        <v>12000</v>
      </c>
    </row>
    <row r="9" spans="2:6" ht="16.5" thickBot="1" x14ac:dyDescent="0.3">
      <c r="B9" s="21" t="s">
        <v>18</v>
      </c>
      <c r="C9" s="22">
        <f>SUM(C5:C8)</f>
        <v>14000</v>
      </c>
      <c r="D9" s="22">
        <f>SUM(D5:D8)</f>
        <v>24000</v>
      </c>
      <c r="E9" s="22" t="s">
        <v>166</v>
      </c>
      <c r="F9" s="23">
        <f>SUM(F5:F8)</f>
        <v>38000</v>
      </c>
    </row>
  </sheetData>
  <mergeCells count="4">
    <mergeCell ref="B1:F1"/>
    <mergeCell ref="B3:B4"/>
    <mergeCell ref="F3:F4"/>
    <mergeCell ref="C3:E3"/>
  </mergeCells>
  <pageMargins left="0.7" right="0.7" top="0.75" bottom="0.75" header="0.3" footer="0.3"/>
  <pageSetup paperSize="121" scale="79" orientation="portrait" r:id="rId1"/>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
  <sheetViews>
    <sheetView showGridLines="0" workbookViewId="0">
      <selection activeCell="G11" sqref="G11"/>
    </sheetView>
  </sheetViews>
  <sheetFormatPr baseColWidth="10" defaultColWidth="0" defaultRowHeight="15" x14ac:dyDescent="0.25"/>
  <cols>
    <col min="1" max="1" width="2.5703125" customWidth="1"/>
    <col min="2" max="2" width="52.5703125" bestFit="1" customWidth="1"/>
    <col min="3" max="3" width="15" customWidth="1"/>
    <col min="4" max="5" width="11.42578125" customWidth="1"/>
    <col min="6" max="6" width="15.140625" customWidth="1"/>
    <col min="7" max="7" width="5.85546875" customWidth="1"/>
    <col min="8" max="16384" width="11.42578125" hidden="1"/>
  </cols>
  <sheetData>
    <row r="1" spans="2:7" ht="51.75" customHeight="1" thickBot="1" x14ac:dyDescent="0.3">
      <c r="B1" s="183" t="s">
        <v>49</v>
      </c>
      <c r="C1" s="184"/>
      <c r="D1" s="184"/>
      <c r="E1" s="184"/>
      <c r="F1" s="185"/>
    </row>
    <row r="2" spans="2:7" ht="15.75" thickBot="1" x14ac:dyDescent="0.3"/>
    <row r="3" spans="2:7" ht="15" customHeight="1" x14ac:dyDescent="0.25">
      <c r="B3" s="186" t="s">
        <v>30</v>
      </c>
      <c r="C3" s="188" t="s">
        <v>17</v>
      </c>
      <c r="D3" s="189"/>
      <c r="E3" s="189"/>
      <c r="F3" s="190" t="s">
        <v>141</v>
      </c>
      <c r="G3" s="6"/>
    </row>
    <row r="4" spans="2:7" x14ac:dyDescent="0.25">
      <c r="B4" s="187"/>
      <c r="C4" s="16" t="s">
        <v>2</v>
      </c>
      <c r="D4" s="16" t="s">
        <v>1</v>
      </c>
      <c r="E4" s="16" t="s">
        <v>3</v>
      </c>
      <c r="F4" s="191"/>
      <c r="G4" s="6"/>
    </row>
    <row r="5" spans="2:7" x14ac:dyDescent="0.25">
      <c r="B5" s="20" t="s">
        <v>50</v>
      </c>
      <c r="C5" s="5">
        <v>6000</v>
      </c>
      <c r="D5" s="5">
        <v>27000</v>
      </c>
      <c r="E5" s="5" t="s">
        <v>166</v>
      </c>
      <c r="F5" s="10">
        <f>SUM(C5:E5)</f>
        <v>33000</v>
      </c>
      <c r="G5" s="7"/>
    </row>
    <row r="6" spans="2:7" ht="16.5" thickBot="1" x14ac:dyDescent="0.3">
      <c r="B6" s="27" t="s">
        <v>18</v>
      </c>
      <c r="C6" s="11">
        <f>SUM(C5:C5)</f>
        <v>6000</v>
      </c>
      <c r="D6" s="11">
        <f>SUM(D5:D5)</f>
        <v>27000</v>
      </c>
      <c r="E6" s="11" t="s">
        <v>166</v>
      </c>
      <c r="F6" s="12">
        <f>SUM(F5:F5)</f>
        <v>33000</v>
      </c>
      <c r="G6" s="9"/>
    </row>
    <row r="8" spans="2:7" ht="16.5" thickBot="1" x14ac:dyDescent="0.3">
      <c r="B8" s="2" t="s">
        <v>64</v>
      </c>
    </row>
    <row r="9" spans="2:7" x14ac:dyDescent="0.25">
      <c r="B9" s="186" t="s">
        <v>35</v>
      </c>
      <c r="C9" s="188" t="s">
        <v>17</v>
      </c>
      <c r="D9" s="189"/>
      <c r="E9" s="189"/>
      <c r="F9" s="190" t="s">
        <v>38</v>
      </c>
    </row>
    <row r="10" spans="2:7" x14ac:dyDescent="0.25">
      <c r="B10" s="187"/>
      <c r="C10" s="16" t="s">
        <v>2</v>
      </c>
      <c r="D10" s="16" t="s">
        <v>1</v>
      </c>
      <c r="E10" s="16" t="s">
        <v>3</v>
      </c>
      <c r="F10" s="191"/>
    </row>
    <row r="11" spans="2:7" ht="30" x14ac:dyDescent="0.25">
      <c r="B11" s="20" t="s">
        <v>51</v>
      </c>
      <c r="C11" s="5">
        <v>0</v>
      </c>
      <c r="D11" s="5">
        <v>3000</v>
      </c>
      <c r="E11" s="5">
        <v>0</v>
      </c>
      <c r="F11" s="10">
        <f>SUM(C11:E11)</f>
        <v>3000</v>
      </c>
    </row>
    <row r="12" spans="2:7" ht="30" x14ac:dyDescent="0.25">
      <c r="B12" s="20" t="s">
        <v>52</v>
      </c>
      <c r="C12" s="5">
        <v>6000</v>
      </c>
      <c r="D12" s="5">
        <v>0</v>
      </c>
      <c r="E12" s="5">
        <v>0</v>
      </c>
      <c r="F12" s="10">
        <f t="shared" ref="F12:F16" si="0">SUM(C12:E12)</f>
        <v>6000</v>
      </c>
    </row>
    <row r="13" spans="2:7" ht="30" x14ac:dyDescent="0.25">
      <c r="B13" s="20" t="s">
        <v>53</v>
      </c>
      <c r="C13" s="5">
        <v>0</v>
      </c>
      <c r="D13" s="5">
        <v>9000</v>
      </c>
      <c r="E13" s="5" t="s">
        <v>166</v>
      </c>
      <c r="F13" s="10">
        <f t="shared" si="0"/>
        <v>9000</v>
      </c>
    </row>
    <row r="14" spans="2:7" x14ac:dyDescent="0.25">
      <c r="B14" s="20" t="s">
        <v>54</v>
      </c>
      <c r="C14" s="5">
        <v>0</v>
      </c>
      <c r="D14" s="5">
        <v>15000</v>
      </c>
      <c r="E14" s="5" t="s">
        <v>166</v>
      </c>
      <c r="F14" s="10">
        <f t="shared" si="0"/>
        <v>15000</v>
      </c>
    </row>
    <row r="15" spans="2:7" x14ac:dyDescent="0.25">
      <c r="B15" s="20" t="s">
        <v>55</v>
      </c>
      <c r="C15" s="5"/>
      <c r="D15" s="5"/>
      <c r="E15" s="5"/>
      <c r="F15" s="10">
        <f t="shared" si="0"/>
        <v>0</v>
      </c>
    </row>
    <row r="16" spans="2:7" x14ac:dyDescent="0.25">
      <c r="B16" s="20" t="s">
        <v>56</v>
      </c>
      <c r="C16" s="8"/>
      <c r="D16" s="5"/>
      <c r="E16" s="5"/>
      <c r="F16" s="10">
        <f t="shared" si="0"/>
        <v>0</v>
      </c>
    </row>
    <row r="17" spans="2:6" ht="16.5" thickBot="1" x14ac:dyDescent="0.3">
      <c r="B17" s="27" t="s">
        <v>18</v>
      </c>
      <c r="C17" s="11">
        <f>SUM(C11:C16)</f>
        <v>6000</v>
      </c>
      <c r="D17" s="11">
        <f>SUM(D11:D16)</f>
        <v>27000</v>
      </c>
      <c r="E17" s="11" t="s">
        <v>166</v>
      </c>
      <c r="F17" s="12">
        <f>SUM(F11:F16)</f>
        <v>33000</v>
      </c>
    </row>
  </sheetData>
  <mergeCells count="7">
    <mergeCell ref="B1:F1"/>
    <mergeCell ref="B9:B10"/>
    <mergeCell ref="C9:E9"/>
    <mergeCell ref="F9:F10"/>
    <mergeCell ref="B3:B4"/>
    <mergeCell ref="F3:F4"/>
    <mergeCell ref="C3:E3"/>
  </mergeCells>
  <pageMargins left="0.7" right="0.7" top="0.75" bottom="0.75" header="0.3" footer="0.3"/>
  <pageSetup paperSize="121"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6"/>
  <sheetViews>
    <sheetView showGridLines="0" workbookViewId="0">
      <selection activeCell="B15" sqref="B15"/>
    </sheetView>
  </sheetViews>
  <sheetFormatPr baseColWidth="10" defaultColWidth="0" defaultRowHeight="15" x14ac:dyDescent="0.25"/>
  <cols>
    <col min="1" max="1" width="3.42578125" customWidth="1"/>
    <col min="2" max="2" width="56.28515625" bestFit="1" customWidth="1"/>
    <col min="3" max="3" width="9.42578125" customWidth="1"/>
    <col min="4" max="4" width="10.85546875" customWidth="1"/>
    <col min="5" max="5" width="10.140625" customWidth="1"/>
    <col min="6" max="6" width="13.85546875" customWidth="1"/>
    <col min="7" max="7" width="3.7109375" customWidth="1"/>
    <col min="8" max="16384" width="11.42578125" hidden="1"/>
  </cols>
  <sheetData>
    <row r="1" spans="2:6" ht="51" customHeight="1" thickBot="1" x14ac:dyDescent="0.3">
      <c r="B1" s="183" t="s">
        <v>84</v>
      </c>
      <c r="C1" s="184"/>
      <c r="D1" s="184"/>
      <c r="E1" s="184"/>
      <c r="F1" s="185"/>
    </row>
    <row r="2" spans="2:6" ht="27" customHeight="1" thickBot="1" x14ac:dyDescent="0.3">
      <c r="B2" s="196" t="s">
        <v>188</v>
      </c>
      <c r="C2" s="196"/>
      <c r="D2" s="196"/>
      <c r="E2" s="196"/>
      <c r="F2" s="196"/>
    </row>
    <row r="3" spans="2:6" ht="23.25" customHeight="1" x14ac:dyDescent="0.25">
      <c r="B3" s="186" t="s">
        <v>58</v>
      </c>
      <c r="C3" s="188" t="s">
        <v>17</v>
      </c>
      <c r="D3" s="189"/>
      <c r="E3" s="189"/>
      <c r="F3" s="190" t="s">
        <v>141</v>
      </c>
    </row>
    <row r="4" spans="2:6" ht="23.25" customHeight="1" x14ac:dyDescent="0.25">
      <c r="B4" s="187"/>
      <c r="C4" s="16" t="s">
        <v>2</v>
      </c>
      <c r="D4" s="16" t="s">
        <v>1</v>
      </c>
      <c r="E4" s="16" t="s">
        <v>3</v>
      </c>
      <c r="F4" s="191"/>
    </row>
    <row r="5" spans="2:6" ht="30" customHeight="1" x14ac:dyDescent="0.25">
      <c r="B5" s="20" t="s">
        <v>128</v>
      </c>
      <c r="C5" s="15">
        <v>0</v>
      </c>
      <c r="D5" s="4">
        <v>0</v>
      </c>
      <c r="E5" s="4">
        <v>0</v>
      </c>
      <c r="F5" s="4">
        <f>SUM(C5:E5)</f>
        <v>0</v>
      </c>
    </row>
    <row r="6" spans="2:6" ht="22.5" customHeight="1" thickBot="1" x14ac:dyDescent="0.3">
      <c r="B6" s="27" t="s">
        <v>18</v>
      </c>
      <c r="C6" s="11">
        <f>SUM(C5:C5)</f>
        <v>0</v>
      </c>
      <c r="D6" s="11">
        <f>SUM(D5:D5)</f>
        <v>0</v>
      </c>
      <c r="E6" s="11">
        <f>SUM(E5:E5)</f>
        <v>0</v>
      </c>
      <c r="F6" s="12">
        <f>SUM(F5:F5)</f>
        <v>0</v>
      </c>
    </row>
  </sheetData>
  <mergeCells count="5">
    <mergeCell ref="B1:F1"/>
    <mergeCell ref="C3:E3"/>
    <mergeCell ref="F3:F4"/>
    <mergeCell ref="B3:B4"/>
    <mergeCell ref="B2:F2"/>
  </mergeCells>
  <pageMargins left="0.7" right="0.7" top="0.75" bottom="0.75" header="0.3" footer="0.3"/>
  <pageSetup paperSize="121"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34"/>
  <sheetViews>
    <sheetView showGridLines="0" topLeftCell="A9" workbookViewId="0">
      <selection activeCell="F51" activeCellId="1" sqref="E36 F51"/>
    </sheetView>
  </sheetViews>
  <sheetFormatPr baseColWidth="10" defaultColWidth="0" defaultRowHeight="15" x14ac:dyDescent="0.25"/>
  <cols>
    <col min="1" max="1" width="3.5703125" customWidth="1"/>
    <col min="2" max="2" width="60.140625" customWidth="1"/>
    <col min="3" max="3" width="15" customWidth="1"/>
    <col min="4" max="5" width="11.42578125" customWidth="1"/>
    <col min="6" max="6" width="16.28515625" customWidth="1"/>
    <col min="7" max="7" width="3" customWidth="1"/>
    <col min="8" max="8" width="0" hidden="1" customWidth="1"/>
    <col min="9" max="16384" width="11.42578125" hidden="1"/>
  </cols>
  <sheetData>
    <row r="1" spans="2:8" ht="35.25" customHeight="1" thickBot="1" x14ac:dyDescent="0.3">
      <c r="B1" s="183" t="s">
        <v>57</v>
      </c>
      <c r="C1" s="184"/>
      <c r="D1" s="184"/>
      <c r="E1" s="184"/>
      <c r="F1" s="185"/>
    </row>
    <row r="2" spans="2:8" ht="12" customHeight="1" thickBot="1" x14ac:dyDescent="0.3">
      <c r="B2" s="207"/>
      <c r="C2" s="207"/>
      <c r="D2" s="207"/>
      <c r="E2" s="207"/>
      <c r="F2" s="207"/>
    </row>
    <row r="3" spans="2:8" ht="15" customHeight="1" x14ac:dyDescent="0.25">
      <c r="B3" s="186" t="s">
        <v>58</v>
      </c>
      <c r="C3" s="188" t="s">
        <v>17</v>
      </c>
      <c r="D3" s="189"/>
      <c r="E3" s="189"/>
      <c r="F3" s="190" t="s">
        <v>141</v>
      </c>
      <c r="G3" s="3"/>
      <c r="H3" s="3"/>
    </row>
    <row r="4" spans="2:8" x14ac:dyDescent="0.25">
      <c r="B4" s="187"/>
      <c r="C4" s="16" t="s">
        <v>2</v>
      </c>
      <c r="D4" s="16" t="s">
        <v>1</v>
      </c>
      <c r="E4" s="16" t="s">
        <v>3</v>
      </c>
      <c r="F4" s="191"/>
      <c r="G4" s="3"/>
      <c r="H4" s="3"/>
    </row>
    <row r="5" spans="2:8" s="14" customFormat="1" ht="30" x14ac:dyDescent="0.25">
      <c r="B5" s="20" t="s">
        <v>59</v>
      </c>
      <c r="C5" s="201">
        <f>C24+C34</f>
        <v>1286240</v>
      </c>
      <c r="D5" s="203">
        <f>D24+D34</f>
        <v>33394</v>
      </c>
      <c r="E5" s="203" t="s">
        <v>166</v>
      </c>
      <c r="F5" s="199">
        <f>SUM(C5:E5)</f>
        <v>1319634</v>
      </c>
    </row>
    <row r="6" spans="2:8" s="14" customFormat="1" ht="30" x14ac:dyDescent="0.25">
      <c r="B6" s="20" t="s">
        <v>60</v>
      </c>
      <c r="C6" s="202"/>
      <c r="D6" s="204"/>
      <c r="E6" s="204"/>
      <c r="F6" s="200"/>
    </row>
    <row r="7" spans="2:8" s="14" customFormat="1" x14ac:dyDescent="0.25">
      <c r="B7" s="20" t="s">
        <v>61</v>
      </c>
      <c r="C7" s="203">
        <v>5647</v>
      </c>
      <c r="D7" s="203">
        <v>0</v>
      </c>
      <c r="E7" s="203">
        <v>0</v>
      </c>
      <c r="F7" s="199">
        <f t="shared" ref="F7:F13" si="0">SUM(C7:E7)</f>
        <v>5647</v>
      </c>
    </row>
    <row r="8" spans="2:8" s="14" customFormat="1" ht="24.75" customHeight="1" x14ac:dyDescent="0.25">
      <c r="B8" s="20" t="s">
        <v>31</v>
      </c>
      <c r="C8" s="205"/>
      <c r="D8" s="205"/>
      <c r="E8" s="205"/>
      <c r="F8" s="206"/>
    </row>
    <row r="9" spans="2:8" s="14" customFormat="1" ht="30" x14ac:dyDescent="0.25">
      <c r="B9" s="20" t="s">
        <v>62</v>
      </c>
      <c r="C9" s="204"/>
      <c r="D9" s="204"/>
      <c r="E9" s="204"/>
      <c r="F9" s="200"/>
      <c r="H9" s="28"/>
    </row>
    <row r="10" spans="2:8" s="14" customFormat="1" ht="30" x14ac:dyDescent="0.25">
      <c r="B10" s="20" t="s">
        <v>32</v>
      </c>
      <c r="C10" s="29">
        <v>35700</v>
      </c>
      <c r="D10" s="29">
        <v>0</v>
      </c>
      <c r="E10" s="29">
        <v>0</v>
      </c>
      <c r="F10" s="30">
        <f t="shared" si="0"/>
        <v>35700</v>
      </c>
    </row>
    <row r="11" spans="2:8" s="14" customFormat="1" ht="30" x14ac:dyDescent="0.25">
      <c r="B11" s="20" t="s">
        <v>33</v>
      </c>
      <c r="C11" s="197">
        <v>0</v>
      </c>
      <c r="D11" s="197">
        <v>0</v>
      </c>
      <c r="E11" s="197" t="s">
        <v>166</v>
      </c>
      <c r="F11" s="199">
        <f t="shared" si="0"/>
        <v>0</v>
      </c>
    </row>
    <row r="12" spans="2:8" s="14" customFormat="1" ht="26.25" customHeight="1" x14ac:dyDescent="0.25">
      <c r="B12" s="20" t="s">
        <v>34</v>
      </c>
      <c r="C12" s="198"/>
      <c r="D12" s="198"/>
      <c r="E12" s="198"/>
      <c r="F12" s="200"/>
    </row>
    <row r="13" spans="2:8" s="14" customFormat="1" ht="60" x14ac:dyDescent="0.25">
      <c r="B13" s="20" t="s">
        <v>63</v>
      </c>
      <c r="C13" s="29">
        <v>0</v>
      </c>
      <c r="D13" s="29">
        <v>0</v>
      </c>
      <c r="E13" s="29">
        <v>0</v>
      </c>
      <c r="F13" s="30">
        <f t="shared" si="0"/>
        <v>0</v>
      </c>
    </row>
    <row r="14" spans="2:8" ht="27" customHeight="1" thickBot="1" x14ac:dyDescent="0.3">
      <c r="B14" s="27" t="s">
        <v>18</v>
      </c>
      <c r="C14" s="11">
        <f>SUM(C5:C13)</f>
        <v>1327587</v>
      </c>
      <c r="D14" s="11">
        <f>SUM(D5:D13)</f>
        <v>33394</v>
      </c>
      <c r="E14" s="11" t="s">
        <v>166</v>
      </c>
      <c r="F14" s="12">
        <f>SUM(F5:F13)</f>
        <v>1360981</v>
      </c>
      <c r="G14" s="1"/>
      <c r="H14" s="13"/>
    </row>
    <row r="16" spans="2:8" ht="15.75" thickBot="1" x14ac:dyDescent="0.3">
      <c r="B16" s="31" t="s">
        <v>65</v>
      </c>
    </row>
    <row r="17" spans="2:6" x14ac:dyDescent="0.25">
      <c r="B17" s="186" t="s">
        <v>35</v>
      </c>
      <c r="C17" s="188" t="s">
        <v>17</v>
      </c>
      <c r="D17" s="189"/>
      <c r="E17" s="189"/>
      <c r="F17" s="190" t="s">
        <v>38</v>
      </c>
    </row>
    <row r="18" spans="2:6" x14ac:dyDescent="0.25">
      <c r="B18" s="187"/>
      <c r="C18" s="16" t="s">
        <v>2</v>
      </c>
      <c r="D18" s="16" t="s">
        <v>1</v>
      </c>
      <c r="E18" s="16" t="s">
        <v>3</v>
      </c>
      <c r="F18" s="191"/>
    </row>
    <row r="19" spans="2:6" x14ac:dyDescent="0.25">
      <c r="B19" s="20" t="s">
        <v>36</v>
      </c>
      <c r="C19" s="15">
        <v>35700</v>
      </c>
      <c r="D19" s="4">
        <v>0</v>
      </c>
      <c r="E19" s="4">
        <v>0</v>
      </c>
      <c r="F19" s="24">
        <f>SUM(C19:E19)</f>
        <v>35700</v>
      </c>
    </row>
    <row r="20" spans="2:6" x14ac:dyDescent="0.25">
      <c r="B20" s="20" t="s">
        <v>66</v>
      </c>
      <c r="C20" s="15">
        <v>25950</v>
      </c>
      <c r="D20" s="4">
        <v>10650</v>
      </c>
      <c r="E20" s="4" t="s">
        <v>166</v>
      </c>
      <c r="F20" s="24">
        <f t="shared" ref="F20:F23" si="1">SUM(C20:E20)</f>
        <v>36600</v>
      </c>
    </row>
    <row r="21" spans="2:6" x14ac:dyDescent="0.25">
      <c r="B21" s="20" t="s">
        <v>37</v>
      </c>
      <c r="C21" s="4">
        <v>1203950</v>
      </c>
      <c r="D21" s="4">
        <v>0</v>
      </c>
      <c r="E21" s="4">
        <v>0</v>
      </c>
      <c r="F21" s="24">
        <f t="shared" si="1"/>
        <v>1203950</v>
      </c>
    </row>
    <row r="22" spans="2:6" x14ac:dyDescent="0.25">
      <c r="B22" s="20" t="s">
        <v>67</v>
      </c>
      <c r="C22" s="4">
        <v>12390</v>
      </c>
      <c r="D22" s="4">
        <v>6096</v>
      </c>
      <c r="E22" s="4" t="s">
        <v>166</v>
      </c>
      <c r="F22" s="24">
        <f t="shared" si="1"/>
        <v>18486</v>
      </c>
    </row>
    <row r="23" spans="2:6" x14ac:dyDescent="0.25">
      <c r="B23" s="20" t="s">
        <v>68</v>
      </c>
      <c r="C23" s="4">
        <v>0</v>
      </c>
      <c r="D23" s="4">
        <v>4500</v>
      </c>
      <c r="E23" s="4" t="s">
        <v>166</v>
      </c>
      <c r="F23" s="24">
        <f t="shared" si="1"/>
        <v>4500</v>
      </c>
    </row>
    <row r="24" spans="2:6" ht="16.5" thickBot="1" x14ac:dyDescent="0.3">
      <c r="B24" s="27" t="s">
        <v>18</v>
      </c>
      <c r="C24" s="11">
        <f>SUM(C19:C23)</f>
        <v>1277990</v>
      </c>
      <c r="D24" s="11">
        <f>SUM(D19:D23)</f>
        <v>21246</v>
      </c>
      <c r="E24" s="11" t="s">
        <v>166</v>
      </c>
      <c r="F24" s="12">
        <f>SUM(F19:F23)</f>
        <v>1299236</v>
      </c>
    </row>
    <row r="26" spans="2:6" ht="15.75" thickBot="1" x14ac:dyDescent="0.3">
      <c r="B26" s="31" t="s">
        <v>168</v>
      </c>
      <c r="C26" s="82"/>
      <c r="D26" s="82"/>
      <c r="E26" s="82"/>
      <c r="F26" s="82"/>
    </row>
    <row r="27" spans="2:6" x14ac:dyDescent="0.25">
      <c r="B27" s="186" t="s">
        <v>35</v>
      </c>
      <c r="C27" s="188" t="s">
        <v>17</v>
      </c>
      <c r="D27" s="189"/>
      <c r="E27" s="189"/>
      <c r="F27" s="190" t="s">
        <v>38</v>
      </c>
    </row>
    <row r="28" spans="2:6" x14ac:dyDescent="0.25">
      <c r="B28" s="187"/>
      <c r="C28" s="16" t="s">
        <v>2</v>
      </c>
      <c r="D28" s="16" t="s">
        <v>1</v>
      </c>
      <c r="E28" s="16" t="s">
        <v>3</v>
      </c>
      <c r="F28" s="191"/>
    </row>
    <row r="29" spans="2:6" x14ac:dyDescent="0.25">
      <c r="B29" s="20" t="s">
        <v>36</v>
      </c>
      <c r="C29" s="15">
        <v>0</v>
      </c>
      <c r="D29" s="4">
        <v>0</v>
      </c>
      <c r="E29" s="4">
        <v>0</v>
      </c>
      <c r="F29" s="24">
        <f>SUM(C29:E29)</f>
        <v>0</v>
      </c>
    </row>
    <row r="30" spans="2:6" x14ac:dyDescent="0.25">
      <c r="B30" s="20" t="s">
        <v>66</v>
      </c>
      <c r="C30" s="15">
        <v>0</v>
      </c>
      <c r="D30" s="4">
        <v>0</v>
      </c>
      <c r="E30" s="4" t="s">
        <v>166</v>
      </c>
      <c r="F30" s="24">
        <f t="shared" ref="F30:F33" si="2">SUM(C30:E30)</f>
        <v>0</v>
      </c>
    </row>
    <row r="31" spans="2:6" x14ac:dyDescent="0.25">
      <c r="B31" s="20" t="s">
        <v>37</v>
      </c>
      <c r="C31" s="4">
        <v>0</v>
      </c>
      <c r="D31" s="4">
        <v>0</v>
      </c>
      <c r="E31" s="4">
        <v>0</v>
      </c>
      <c r="F31" s="24">
        <f t="shared" si="2"/>
        <v>0</v>
      </c>
    </row>
    <row r="32" spans="2:6" x14ac:dyDescent="0.25">
      <c r="B32" s="20" t="s">
        <v>67</v>
      </c>
      <c r="C32" s="4">
        <v>8250</v>
      </c>
      <c r="D32" s="4">
        <v>4648</v>
      </c>
      <c r="E32" s="4" t="s">
        <v>166</v>
      </c>
      <c r="F32" s="24">
        <f t="shared" si="2"/>
        <v>12898</v>
      </c>
    </row>
    <row r="33" spans="2:6" x14ac:dyDescent="0.25">
      <c r="B33" s="20" t="s">
        <v>68</v>
      </c>
      <c r="C33" s="4">
        <v>0</v>
      </c>
      <c r="D33" s="4">
        <v>7500</v>
      </c>
      <c r="E33" s="4" t="s">
        <v>166</v>
      </c>
      <c r="F33" s="24">
        <f t="shared" si="2"/>
        <v>7500</v>
      </c>
    </row>
    <row r="34" spans="2:6" ht="16.5" thickBot="1" x14ac:dyDescent="0.3">
      <c r="B34" s="27" t="s">
        <v>18</v>
      </c>
      <c r="C34" s="11">
        <f>SUM(C29:C33)</f>
        <v>8250</v>
      </c>
      <c r="D34" s="11">
        <f>SUM(D29:D33)</f>
        <v>12148</v>
      </c>
      <c r="E34" s="11" t="s">
        <v>166</v>
      </c>
      <c r="F34" s="12">
        <f>SUM(F29:F33)</f>
        <v>20398</v>
      </c>
    </row>
  </sheetData>
  <mergeCells count="23">
    <mergeCell ref="C7:C9"/>
    <mergeCell ref="D7:D9"/>
    <mergeCell ref="E7:E9"/>
    <mergeCell ref="F7:F9"/>
    <mergeCell ref="B2:F2"/>
    <mergeCell ref="B1:F1"/>
    <mergeCell ref="C5:C6"/>
    <mergeCell ref="D5:D6"/>
    <mergeCell ref="E5:E6"/>
    <mergeCell ref="F5:F6"/>
    <mergeCell ref="B3:B4"/>
    <mergeCell ref="F3:F4"/>
    <mergeCell ref="C3:E3"/>
    <mergeCell ref="B27:B28"/>
    <mergeCell ref="C27:E27"/>
    <mergeCell ref="F27:F28"/>
    <mergeCell ref="C11:C12"/>
    <mergeCell ref="D11:D12"/>
    <mergeCell ref="E11:E12"/>
    <mergeCell ref="F11:F12"/>
    <mergeCell ref="B17:B18"/>
    <mergeCell ref="C17:E17"/>
    <mergeCell ref="F17:F18"/>
  </mergeCells>
  <pageMargins left="0.25" right="0.25" top="0.75" bottom="0.75" header="0.3" footer="0.3"/>
  <pageSetup paperSize="121"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RESUMEN</vt:lpstr>
      <vt:lpstr>PRES</vt:lpstr>
      <vt:lpstr>S.E.</vt:lpstr>
      <vt:lpstr>CCR</vt:lpstr>
      <vt:lpstr>CER</vt:lpstr>
      <vt:lpstr>CEDEIR</vt:lpstr>
      <vt:lpstr>CEPAT</vt:lpstr>
      <vt:lpstr>CITEC</vt:lpstr>
      <vt:lpstr>COMTEMA</vt:lpstr>
      <vt:lpstr>CTIC</vt:lpstr>
      <vt:lpstr>CTPC</vt:lpstr>
      <vt:lpstr>CTRC</vt:lpstr>
      <vt:lpstr>GTANIA</vt:lpstr>
      <vt:lpstr>GTN</vt:lpstr>
      <vt:lpstr>Hoja1</vt:lpstr>
      <vt:lpstr>Hoja2</vt:lpstr>
      <vt:lpstr>GTOP</vt:lpstr>
      <vt:lpstr>PRES!_ftnref1</vt:lpstr>
      <vt:lpstr>PRES!_ftnref2</vt:lpstr>
      <vt:lpstr>PRES!_ftnref3</vt:lpstr>
      <vt:lpstr>PRES!_ftnref4</vt:lpstr>
      <vt:lpstr>PRES!_ftnref5</vt:lpstr>
      <vt:lpstr>PRES!_ftnref6</vt:lpstr>
      <vt:lpstr>PRES!_ftnref7</vt:lpstr>
      <vt:lpstr>CEDEIR!Área_de_impresión</vt:lpstr>
      <vt:lpstr>RESUMEN!Área_de_impresión</vt:lpstr>
      <vt:lpstr>S.E.!Área_de_impresión</vt:lpstr>
    </vt:vector>
  </TitlesOfParts>
  <Company>CGR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OLACEFS 2014</dc:title>
  <dc:creator>LBUENDIAVA</dc:creator>
  <cp:keywords>PRESUPUESTO;OLACEFS;GIZ;2014;POA;PLANIFICACIÓN</cp:keywords>
  <cp:lastModifiedBy>orudloff</cp:lastModifiedBy>
  <cp:lastPrinted>2013-12-04T18:51:46Z</cp:lastPrinted>
  <dcterms:created xsi:type="dcterms:W3CDTF">2013-02-04T15:15:58Z</dcterms:created>
  <dcterms:modified xsi:type="dcterms:W3CDTF">2014-01-20T15:32:18Z</dcterms:modified>
</cp:coreProperties>
</file>